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cnedata\grone\grbac\Documents\Sociétés locales\Société de développement\"/>
    </mc:Choice>
  </mc:AlternateContent>
  <xr:revisionPtr revIDLastSave="0" documentId="8_{4177111F-C773-4278-9CBA-8006440FEAF6}" xr6:coauthVersionLast="47" xr6:coauthVersionMax="47" xr10:uidLastSave="{00000000-0000-0000-0000-000000000000}"/>
  <bookViews>
    <workbookView xWindow="760" yWindow="760" windowWidth="26540" windowHeight="11390" xr2:uid="{8CE0C9F5-C8DE-4A27-9EDF-A69E71ADB3C9}"/>
  </bookViews>
  <sheets>
    <sheet name="Inventaire" sheetId="1" r:id="rId1"/>
    <sheet name="Demande de lo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5" i="2" s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9" i="1"/>
  <c r="K10" i="1" l="1"/>
  <c r="K33" i="1"/>
  <c r="B39" i="2" s="1"/>
  <c r="D39" i="2" s="1"/>
  <c r="K25" i="1"/>
  <c r="B31" i="2" s="1"/>
  <c r="K17" i="1"/>
  <c r="K32" i="1"/>
  <c r="B38" i="2" s="1"/>
  <c r="D38" i="2" s="1"/>
  <c r="K24" i="1"/>
  <c r="B30" i="2" s="1"/>
  <c r="K16" i="1"/>
  <c r="K9" i="1"/>
  <c r="K31" i="1"/>
  <c r="B37" i="2" s="1"/>
  <c r="C37" i="2" s="1"/>
  <c r="K23" i="1"/>
  <c r="B29" i="2" s="1"/>
  <c r="K15" i="1"/>
  <c r="K38" i="1"/>
  <c r="B44" i="2" s="1"/>
  <c r="D44" i="2" s="1"/>
  <c r="K30" i="1"/>
  <c r="B36" i="2" s="1"/>
  <c r="C36" i="2" s="1"/>
  <c r="K22" i="1"/>
  <c r="K14" i="1"/>
  <c r="K37" i="1"/>
  <c r="B43" i="2" s="1"/>
  <c r="C43" i="2" s="1"/>
  <c r="F43" i="2" s="1"/>
  <c r="K29" i="1"/>
  <c r="B35" i="2" s="1"/>
  <c r="K21" i="1"/>
  <c r="K13" i="1"/>
  <c r="K36" i="1"/>
  <c r="B42" i="2" s="1"/>
  <c r="C42" i="2" s="1"/>
  <c r="K28" i="1"/>
  <c r="B34" i="2" s="1"/>
  <c r="K20" i="1"/>
  <c r="K12" i="1"/>
  <c r="K35" i="1"/>
  <c r="B41" i="2" s="1"/>
  <c r="D41" i="2" s="1"/>
  <c r="K27" i="1"/>
  <c r="B33" i="2" s="1"/>
  <c r="K19" i="1"/>
  <c r="K11" i="1"/>
  <c r="K34" i="1"/>
  <c r="B40" i="2" s="1"/>
  <c r="C40" i="2" s="1"/>
  <c r="F40" i="2" s="1"/>
  <c r="K26" i="1"/>
  <c r="B32" i="2" s="1"/>
  <c r="K18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D43" i="2" l="1"/>
  <c r="D42" i="2"/>
  <c r="F42" i="2"/>
  <c r="C41" i="2"/>
  <c r="F41" i="2" s="1"/>
  <c r="C44" i="2"/>
  <c r="F44" i="2" s="1"/>
  <c r="D37" i="2"/>
  <c r="F37" i="2"/>
  <c r="C39" i="2"/>
  <c r="F39" i="2" s="1"/>
  <c r="D36" i="2"/>
  <c r="F36" i="2"/>
  <c r="C38" i="2"/>
  <c r="F38" i="2" s="1"/>
  <c r="D40" i="2"/>
  <c r="B15" i="2"/>
  <c r="K62" i="1"/>
  <c r="K198" i="1"/>
  <c r="K158" i="1"/>
  <c r="K118" i="1"/>
  <c r="K70" i="1"/>
  <c r="K213" i="1"/>
  <c r="K197" i="1"/>
  <c r="K181" i="1"/>
  <c r="K165" i="1"/>
  <c r="K149" i="1"/>
  <c r="K133" i="1"/>
  <c r="K117" i="1"/>
  <c r="K101" i="1"/>
  <c r="K77" i="1"/>
  <c r="K61" i="1"/>
  <c r="K53" i="1"/>
  <c r="K212" i="1"/>
  <c r="K204" i="1"/>
  <c r="K196" i="1"/>
  <c r="K188" i="1"/>
  <c r="K180" i="1"/>
  <c r="K172" i="1"/>
  <c r="K164" i="1"/>
  <c r="K156" i="1"/>
  <c r="K148" i="1"/>
  <c r="K140" i="1"/>
  <c r="K132" i="1"/>
  <c r="K124" i="1"/>
  <c r="K116" i="1"/>
  <c r="K108" i="1"/>
  <c r="K100" i="1"/>
  <c r="K92" i="1"/>
  <c r="K84" i="1"/>
  <c r="K76" i="1"/>
  <c r="K68" i="1"/>
  <c r="K60" i="1"/>
  <c r="K52" i="1"/>
  <c r="K44" i="1"/>
  <c r="K190" i="1"/>
  <c r="K150" i="1"/>
  <c r="K110" i="1"/>
  <c r="K78" i="1"/>
  <c r="K205" i="1"/>
  <c r="K189" i="1"/>
  <c r="K173" i="1"/>
  <c r="K157" i="1"/>
  <c r="K141" i="1"/>
  <c r="K125" i="1"/>
  <c r="K109" i="1"/>
  <c r="K93" i="1"/>
  <c r="K85" i="1"/>
  <c r="K69" i="1"/>
  <c r="K45" i="1"/>
  <c r="K219" i="1"/>
  <c r="K211" i="1"/>
  <c r="K203" i="1"/>
  <c r="K195" i="1"/>
  <c r="K187" i="1"/>
  <c r="K179" i="1"/>
  <c r="K171" i="1"/>
  <c r="K163" i="1"/>
  <c r="K155" i="1"/>
  <c r="K147" i="1"/>
  <c r="K139" i="1"/>
  <c r="K131" i="1"/>
  <c r="K123" i="1"/>
  <c r="K115" i="1"/>
  <c r="K107" i="1"/>
  <c r="K99" i="1"/>
  <c r="K91" i="1"/>
  <c r="K83" i="1"/>
  <c r="K75" i="1"/>
  <c r="K67" i="1"/>
  <c r="K59" i="1"/>
  <c r="K51" i="1"/>
  <c r="K43" i="1"/>
  <c r="B19" i="2"/>
  <c r="K206" i="1"/>
  <c r="K166" i="1"/>
  <c r="K126" i="1"/>
  <c r="K94" i="1"/>
  <c r="K46" i="1"/>
  <c r="K202" i="1"/>
  <c r="K178" i="1"/>
  <c r="K154" i="1"/>
  <c r="K138" i="1"/>
  <c r="K122" i="1"/>
  <c r="K106" i="1"/>
  <c r="K90" i="1"/>
  <c r="K66" i="1"/>
  <c r="K50" i="1"/>
  <c r="B18" i="2"/>
  <c r="K217" i="1"/>
  <c r="K209" i="1"/>
  <c r="K201" i="1"/>
  <c r="K193" i="1"/>
  <c r="K185" i="1"/>
  <c r="K177" i="1"/>
  <c r="K169" i="1"/>
  <c r="K161" i="1"/>
  <c r="K153" i="1"/>
  <c r="K145" i="1"/>
  <c r="K137" i="1"/>
  <c r="K129" i="1"/>
  <c r="K121" i="1"/>
  <c r="K113" i="1"/>
  <c r="K105" i="1"/>
  <c r="K97" i="1"/>
  <c r="K89" i="1"/>
  <c r="K81" i="1"/>
  <c r="K73" i="1"/>
  <c r="K65" i="1"/>
  <c r="K57" i="1"/>
  <c r="K49" i="1"/>
  <c r="K41" i="1"/>
  <c r="B17" i="2"/>
  <c r="K214" i="1"/>
  <c r="K174" i="1"/>
  <c r="K134" i="1"/>
  <c r="K86" i="1"/>
  <c r="K54" i="1"/>
  <c r="K218" i="1"/>
  <c r="K194" i="1"/>
  <c r="K170" i="1"/>
  <c r="K146" i="1"/>
  <c r="K130" i="1"/>
  <c r="K114" i="1"/>
  <c r="K98" i="1"/>
  <c r="K82" i="1"/>
  <c r="K58" i="1"/>
  <c r="K42" i="1"/>
  <c r="K216" i="1"/>
  <c r="K208" i="1"/>
  <c r="K200" i="1"/>
  <c r="K192" i="1"/>
  <c r="K184" i="1"/>
  <c r="K176" i="1"/>
  <c r="K168" i="1"/>
  <c r="K160" i="1"/>
  <c r="K152" i="1"/>
  <c r="K144" i="1"/>
  <c r="K136" i="1"/>
  <c r="K128" i="1"/>
  <c r="K120" i="1"/>
  <c r="K112" i="1"/>
  <c r="K104" i="1"/>
  <c r="K96" i="1"/>
  <c r="K88" i="1"/>
  <c r="K80" i="1"/>
  <c r="K72" i="1"/>
  <c r="K64" i="1"/>
  <c r="K56" i="1"/>
  <c r="K48" i="1"/>
  <c r="B46" i="2" s="1"/>
  <c r="K40" i="1"/>
  <c r="B16" i="2"/>
  <c r="K182" i="1"/>
  <c r="K142" i="1"/>
  <c r="K102" i="1"/>
  <c r="K210" i="1"/>
  <c r="K186" i="1"/>
  <c r="K162" i="1"/>
  <c r="K74" i="1"/>
  <c r="K215" i="1"/>
  <c r="K207" i="1"/>
  <c r="K199" i="1"/>
  <c r="K191" i="1"/>
  <c r="K183" i="1"/>
  <c r="K175" i="1"/>
  <c r="K167" i="1"/>
  <c r="K159" i="1"/>
  <c r="K151" i="1"/>
  <c r="K143" i="1"/>
  <c r="K135" i="1"/>
  <c r="K127" i="1"/>
  <c r="K119" i="1"/>
  <c r="K111" i="1"/>
  <c r="K103" i="1"/>
  <c r="K95" i="1"/>
  <c r="K87" i="1"/>
  <c r="K79" i="1"/>
  <c r="K71" i="1"/>
  <c r="K63" i="1"/>
  <c r="K55" i="1"/>
  <c r="B50" i="2" s="1"/>
  <c r="K47" i="1"/>
  <c r="K39" i="1"/>
  <c r="B21" i="2" l="1"/>
  <c r="C21" i="2" s="1"/>
  <c r="B23" i="2"/>
  <c r="B24" i="2"/>
  <c r="B26" i="2"/>
  <c r="B20" i="2"/>
  <c r="D20" i="2" s="1"/>
  <c r="B28" i="2"/>
  <c r="D28" i="2" s="1"/>
  <c r="B25" i="2"/>
  <c r="D25" i="2" s="1"/>
  <c r="B27" i="2"/>
  <c r="D29" i="2"/>
  <c r="B22" i="2"/>
  <c r="D17" i="2"/>
  <c r="C17" i="2"/>
  <c r="F17" i="2" s="1"/>
  <c r="D18" i="2"/>
  <c r="C18" i="2"/>
  <c r="F18" i="2" s="1"/>
  <c r="D16" i="2"/>
  <c r="C16" i="2"/>
  <c r="F16" i="2" s="1"/>
  <c r="C19" i="2"/>
  <c r="F19" i="2" s="1"/>
  <c r="D19" i="2"/>
  <c r="D46" i="2"/>
  <c r="D15" i="2"/>
  <c r="C15" i="2"/>
  <c r="F15" i="2" s="1"/>
  <c r="C46" i="2"/>
  <c r="D33" i="2" l="1"/>
  <c r="C33" i="2"/>
  <c r="F33" i="2" s="1"/>
  <c r="F21" i="2"/>
  <c r="C34" i="2"/>
  <c r="F34" i="2" s="1"/>
  <c r="D22" i="2"/>
  <c r="C35" i="2"/>
  <c r="F35" i="2" s="1"/>
  <c r="C22" i="2"/>
  <c r="F22" i="2" s="1"/>
  <c r="D34" i="2"/>
  <c r="C28" i="2"/>
  <c r="F28" i="2" s="1"/>
  <c r="C27" i="2"/>
  <c r="F27" i="2" s="1"/>
  <c r="D30" i="2"/>
  <c r="D26" i="2"/>
  <c r="D31" i="2"/>
  <c r="C26" i="2"/>
  <c r="F26" i="2" s="1"/>
  <c r="C25" i="2"/>
  <c r="F25" i="2" s="1"/>
  <c r="D24" i="2"/>
  <c r="D27" i="2"/>
  <c r="D32" i="2"/>
  <c r="C30" i="2"/>
  <c r="F30" i="2" s="1"/>
  <c r="C24" i="2"/>
  <c r="F24" i="2" s="1"/>
  <c r="C31" i="2"/>
  <c r="F31" i="2" s="1"/>
  <c r="D21" i="2"/>
  <c r="C20" i="2"/>
  <c r="F20" i="2" s="1"/>
  <c r="C29" i="2"/>
  <c r="F29" i="2" s="1"/>
  <c r="D35" i="2"/>
  <c r="C32" i="2"/>
  <c r="F32" i="2" s="1"/>
  <c r="C23" i="2"/>
  <c r="F23" i="2" s="1"/>
  <c r="D23" i="2"/>
  <c r="F46" i="2" l="1"/>
  <c r="F47" i="2"/>
  <c r="F48" i="2" l="1"/>
  <c r="E47" i="2"/>
</calcChain>
</file>

<file path=xl/sharedStrings.xml><?xml version="1.0" encoding="utf-8"?>
<sst xmlns="http://schemas.openxmlformats.org/spreadsheetml/2006/main" count="81" uniqueCount="49">
  <si>
    <t>Article</t>
  </si>
  <si>
    <t>Prix unitaire</t>
  </si>
  <si>
    <t>Tente Henniez avec bar</t>
  </si>
  <si>
    <t>Grill à gaz avec support</t>
  </si>
  <si>
    <t>Table haute</t>
  </si>
  <si>
    <t>Table de service avec banc</t>
  </si>
  <si>
    <t>N°</t>
  </si>
  <si>
    <t>Commande</t>
  </si>
  <si>
    <t xml:space="preserve">Société: </t>
  </si>
  <si>
    <t xml:space="preserve">Personne de contact: </t>
  </si>
  <si>
    <t xml:space="preserve">N° de téléphone: </t>
  </si>
  <si>
    <t>Prix total</t>
  </si>
  <si>
    <t>Demande de location de matériel</t>
  </si>
  <si>
    <t>Sono</t>
  </si>
  <si>
    <t>Tonneau - table</t>
  </si>
  <si>
    <t>Réchaud à gaz et marmite</t>
  </si>
  <si>
    <t>Marmite électrique</t>
  </si>
  <si>
    <t>Four à raclette et caisse</t>
  </si>
  <si>
    <t>Liste de matériel en location pour les sociétés locales</t>
  </si>
  <si>
    <t>Table de cantine</t>
  </si>
  <si>
    <t>Disponibilité</t>
  </si>
  <si>
    <t>Montant forfaitaire</t>
  </si>
  <si>
    <t>Tente blanche 6 x 3m</t>
  </si>
  <si>
    <t>Tableau électrique et câble 400 V</t>
  </si>
  <si>
    <t>Rallonge électrique 230 V</t>
  </si>
  <si>
    <t>Transport et montage non compris</t>
  </si>
  <si>
    <t>SD</t>
  </si>
  <si>
    <t xml:space="preserve">Date: </t>
  </si>
  <si>
    <t>Caisse de cendriers</t>
  </si>
  <si>
    <t>Grand thermos</t>
  </si>
  <si>
    <t>Petits thermos</t>
  </si>
  <si>
    <t>Lot de plateaux et services</t>
  </si>
  <si>
    <t>Grands plats à salade</t>
  </si>
  <si>
    <t>Bidon pour cocktail</t>
  </si>
  <si>
    <t>Lampes baladeuses</t>
  </si>
  <si>
    <t>Bacs gris de service</t>
  </si>
  <si>
    <t>Bain-marie (avec pâte à réchaud)</t>
  </si>
  <si>
    <t>Bancs pliables</t>
  </si>
  <si>
    <t>Ancienne tente blanche 6 x 3m</t>
  </si>
  <si>
    <t>Petite tente</t>
  </si>
  <si>
    <t>Parasols</t>
  </si>
  <si>
    <t>Pupitre</t>
  </si>
  <si>
    <t>Supports pour parasols</t>
  </si>
  <si>
    <t>Contre poids</t>
  </si>
  <si>
    <r>
      <t xml:space="preserve">Caisse d'ustensiles </t>
    </r>
    <r>
      <rPr>
        <sz val="8"/>
        <color theme="1"/>
        <rFont val="Century Gothic"/>
        <family val="2"/>
      </rPr>
      <t>(couteau, louche, service à salade, etc)</t>
    </r>
  </si>
  <si>
    <t>Qté</t>
  </si>
  <si>
    <t>Montant à payer</t>
  </si>
  <si>
    <t>Valeur de la commande</t>
  </si>
  <si>
    <t>D'avance merci de payer directement la location du matériel sur le compte de la Raiffeisen
IBAN CH 35 8080 8007 4869 0392 8, Société de Développement, "Fête au village".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</si>
</sst>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CHF&quot;\ * #,##0.00_ ;_ &quot;CHF&quot;\ * \-#,##0.00_ ;_ &quot;CHF&quot;\ * &quot;-&quot;??_ ;_ @_ "/>
    <numFmt numFmtId="165" formatCode="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i/>
      <sz val="11"/>
      <color theme="1"/>
      <name val="Century Gothic"/>
      <family val="2"/>
    </font>
    <font>
      <sz val="16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4" tint="-0.249977111117893"/>
      <name val="Century Gothic"/>
      <family val="2"/>
    </font>
    <font>
      <sz val="10"/>
      <color theme="1"/>
      <name val="Arial"/>
      <family val="2"/>
    </font>
    <font>
      <sz val="8"/>
      <color theme="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164" fontId="2" fillId="0" borderId="0" xfId="1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9" xfId="0" applyFont="1" applyBorder="1"/>
    <xf numFmtId="165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1" applyFont="1" applyBorder="1"/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applyFont="1"/>
    <xf numFmtId="0" fontId="4" fillId="0" borderId="0" xfId="0" applyFont="1" applyAlignment="1">
      <alignment horizontal="center" vertical="center"/>
    </xf>
    <xf numFmtId="165" fontId="3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164" fontId="4" fillId="0" borderId="0" xfId="1" applyFont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9" fillId="0" borderId="5" xfId="1" applyFont="1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center"/>
      <protection locked="0"/>
    </xf>
    <xf numFmtId="0" fontId="10" fillId="0" borderId="0" xfId="0" applyFont="1"/>
    <xf numFmtId="165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2" xfId="1" applyFont="1" applyBorder="1" applyAlignment="1">
      <alignment horizontal="left"/>
    </xf>
    <xf numFmtId="165" fontId="10" fillId="0" borderId="11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9" fillId="0" borderId="9" xfId="0" applyFont="1" applyBorder="1" applyAlignment="1">
      <alignment horizontal="right"/>
    </xf>
    <xf numFmtId="164" fontId="10" fillId="0" borderId="12" xfId="0" applyNumberFormat="1" applyFont="1" applyBorder="1"/>
    <xf numFmtId="0" fontId="9" fillId="0" borderId="0" xfId="0" applyFont="1" applyAlignment="1">
      <alignment horizontal="right"/>
    </xf>
    <xf numFmtId="165" fontId="10" fillId="0" borderId="6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164" fontId="9" fillId="0" borderId="8" xfId="1" applyFont="1" applyBorder="1" applyAlignment="1">
      <alignment horizontal="left"/>
    </xf>
    <xf numFmtId="165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5" fontId="10" fillId="0" borderId="0" xfId="0" applyNumberFormat="1" applyFont="1" applyAlignment="1">
      <alignment horizontal="center"/>
    </xf>
    <xf numFmtId="164" fontId="10" fillId="0" borderId="0" xfId="1" applyFont="1"/>
    <xf numFmtId="0" fontId="13" fillId="2" borderId="10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wrapText="1"/>
    </xf>
    <xf numFmtId="165" fontId="10" fillId="0" borderId="14" xfId="0" applyNumberFormat="1" applyFont="1" applyBorder="1" applyAlignment="1">
      <alignment horizontal="center" wrapText="1"/>
    </xf>
    <xf numFmtId="165" fontId="10" fillId="0" borderId="15" xfId="0" applyNumberFormat="1" applyFont="1" applyBorder="1" applyAlignment="1">
      <alignment horizontal="center" wrapText="1"/>
    </xf>
    <xf numFmtId="165" fontId="10" fillId="0" borderId="0" xfId="0" applyNumberFormat="1" applyFont="1" applyAlignment="1">
      <alignment horizontal="right"/>
    </xf>
  </cellXfs>
  <cellStyles count="2">
    <cellStyle name="Monétaire" xfId="1" builtinId="4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E5D50-9A96-4F99-9E11-D8FC143A37F2}">
  <dimension ref="A1:L219"/>
  <sheetViews>
    <sheetView tabSelected="1" topLeftCell="A30" zoomScaleNormal="100" zoomScalePageLayoutView="115" workbookViewId="0">
      <selection activeCell="D9" sqref="D9"/>
    </sheetView>
  </sheetViews>
  <sheetFormatPr baseColWidth="10" defaultColWidth="0" defaultRowHeight="13.5" x14ac:dyDescent="0.25"/>
  <cols>
    <col min="1" max="1" width="2.7265625" style="12" customWidth="1"/>
    <col min="2" max="2" width="5" style="13" customWidth="1"/>
    <col min="3" max="4" width="5" style="14" customWidth="1"/>
    <col min="5" max="5" width="42.1796875" style="12" customWidth="1"/>
    <col min="6" max="6" width="13.1796875" style="16" bestFit="1" customWidth="1"/>
    <col min="7" max="7" width="5.453125" style="14" customWidth="1"/>
    <col min="8" max="8" width="2.7265625" style="12" customWidth="1"/>
    <col min="9" max="9" width="4.453125" style="18" hidden="1" customWidth="1"/>
    <col min="10" max="10" width="0.453125" style="12" hidden="1" customWidth="1"/>
    <col min="11" max="11" width="12" style="18" hidden="1" customWidth="1"/>
    <col min="12" max="12" width="12" style="12" hidden="1" customWidth="1"/>
    <col min="13" max="16384" width="0.26953125" style="12" hidden="1"/>
  </cols>
  <sheetData>
    <row r="1" spans="1:12" ht="16.5" customHeight="1" x14ac:dyDescent="0.25">
      <c r="A1" s="7"/>
      <c r="B1" s="8"/>
      <c r="C1" s="9"/>
      <c r="D1" s="9"/>
      <c r="E1" s="7"/>
      <c r="F1" s="11"/>
      <c r="G1" s="9"/>
    </row>
    <row r="2" spans="1:12" ht="19.5" x14ac:dyDescent="0.25">
      <c r="A2" s="54" t="s">
        <v>18</v>
      </c>
      <c r="B2" s="54"/>
      <c r="C2" s="54"/>
      <c r="D2" s="54"/>
      <c r="E2" s="54"/>
      <c r="F2" s="54"/>
      <c r="G2" s="54"/>
      <c r="H2" s="54"/>
      <c r="I2" s="51"/>
      <c r="J2" s="51"/>
      <c r="K2" s="51"/>
      <c r="L2" s="51"/>
    </row>
    <row r="3" spans="1:12" ht="3" customHeight="1" x14ac:dyDescent="0.25">
      <c r="A3" s="23"/>
      <c r="B3" s="23"/>
      <c r="C3" s="23"/>
      <c r="D3" s="23"/>
      <c r="E3" s="23"/>
      <c r="F3" s="23"/>
      <c r="G3" s="23"/>
    </row>
    <row r="4" spans="1:12" s="52" customFormat="1" ht="20.5" x14ac:dyDescent="0.35">
      <c r="A4" s="55" t="str">
        <f ca="1">"Année "&amp;YEAR(TODAY())</f>
        <v>Année 2024</v>
      </c>
      <c r="B4" s="55"/>
      <c r="C4" s="55"/>
      <c r="D4" s="55"/>
      <c r="E4" s="55"/>
      <c r="F4" s="55"/>
      <c r="G4" s="55"/>
      <c r="H4" s="55"/>
    </row>
    <row r="5" spans="1:12" ht="6" customHeight="1" x14ac:dyDescent="0.25">
      <c r="A5" s="23"/>
      <c r="B5" s="23"/>
      <c r="C5" s="23"/>
      <c r="D5" s="23"/>
      <c r="E5" s="23"/>
      <c r="F5" s="23"/>
      <c r="G5" s="23"/>
    </row>
    <row r="6" spans="1:12" x14ac:dyDescent="0.25">
      <c r="A6" s="53" t="s">
        <v>25</v>
      </c>
      <c r="B6" s="53"/>
      <c r="C6" s="53"/>
      <c r="D6" s="53"/>
      <c r="E6" s="53"/>
      <c r="F6" s="53"/>
      <c r="G6" s="53"/>
    </row>
    <row r="7" spans="1:12" s="17" customFormat="1" ht="15.75" customHeight="1" x14ac:dyDescent="0.25">
      <c r="A7" s="12"/>
      <c r="B7" s="13"/>
      <c r="C7" s="14"/>
      <c r="D7" s="14"/>
      <c r="E7" s="12"/>
      <c r="F7" s="16"/>
      <c r="G7" s="14"/>
      <c r="I7" s="19"/>
      <c r="K7" s="19"/>
    </row>
    <row r="8" spans="1:12" ht="99.75" customHeight="1" x14ac:dyDescent="0.25">
      <c r="A8" s="17"/>
      <c r="B8" s="19" t="s">
        <v>6</v>
      </c>
      <c r="C8" s="20" t="s">
        <v>20</v>
      </c>
      <c r="D8" s="20" t="s">
        <v>7</v>
      </c>
      <c r="E8" s="17" t="s">
        <v>0</v>
      </c>
      <c r="F8" s="21" t="s">
        <v>1</v>
      </c>
      <c r="G8" s="20"/>
    </row>
    <row r="9" spans="1:12" x14ac:dyDescent="0.25">
      <c r="B9" s="13">
        <v>1</v>
      </c>
      <c r="C9" s="14">
        <v>2</v>
      </c>
      <c r="D9" s="30"/>
      <c r="E9" s="12" t="s">
        <v>22</v>
      </c>
      <c r="F9" s="16">
        <v>30</v>
      </c>
      <c r="G9" s="14" t="s">
        <v>26</v>
      </c>
      <c r="I9" s="18" t="str">
        <f>IF(D9=0,"",B9)</f>
        <v/>
      </c>
      <c r="K9" s="18" t="str">
        <f>IFERROR(SMALL($I$9:$I$219,B9),"")</f>
        <v/>
      </c>
    </row>
    <row r="10" spans="1:12" x14ac:dyDescent="0.25">
      <c r="B10" s="13">
        <v>2</v>
      </c>
      <c r="C10" s="14">
        <v>1</v>
      </c>
      <c r="D10" s="30"/>
      <c r="E10" s="12" t="s">
        <v>38</v>
      </c>
      <c r="G10" s="14" t="s">
        <v>26</v>
      </c>
      <c r="I10" s="18" t="str">
        <f t="shared" ref="I10:I73" si="0">IF(D10=0,"",B10)</f>
        <v/>
      </c>
      <c r="K10" s="18" t="str">
        <f t="shared" ref="K10:K38" si="1">IFERROR(SMALL($I$9:$I$219,B10),"")</f>
        <v/>
      </c>
    </row>
    <row r="11" spans="1:12" x14ac:dyDescent="0.25">
      <c r="B11" s="13">
        <v>3</v>
      </c>
      <c r="C11" s="14">
        <v>1</v>
      </c>
      <c r="D11" s="30"/>
      <c r="E11" s="12" t="s">
        <v>39</v>
      </c>
      <c r="G11" s="14" t="s">
        <v>26</v>
      </c>
      <c r="I11" s="18" t="str">
        <f t="shared" si="0"/>
        <v/>
      </c>
      <c r="K11" s="18" t="str">
        <f t="shared" si="1"/>
        <v/>
      </c>
    </row>
    <row r="12" spans="1:12" x14ac:dyDescent="0.25">
      <c r="B12" s="13">
        <v>4</v>
      </c>
      <c r="C12" s="14">
        <v>2</v>
      </c>
      <c r="D12" s="30"/>
      <c r="E12" s="12" t="s">
        <v>2</v>
      </c>
      <c r="F12" s="16">
        <v>30</v>
      </c>
      <c r="G12" s="14" t="s">
        <v>26</v>
      </c>
      <c r="I12" s="18" t="str">
        <f t="shared" si="0"/>
        <v/>
      </c>
      <c r="K12" s="18" t="str">
        <f t="shared" si="1"/>
        <v/>
      </c>
    </row>
    <row r="13" spans="1:12" x14ac:dyDescent="0.25">
      <c r="B13" s="13">
        <v>5</v>
      </c>
      <c r="C13" s="14">
        <v>1</v>
      </c>
      <c r="D13" s="30"/>
      <c r="E13" s="12" t="s">
        <v>3</v>
      </c>
      <c r="F13" s="16">
        <v>30</v>
      </c>
      <c r="G13" s="14" t="s">
        <v>26</v>
      </c>
      <c r="I13" s="18" t="str">
        <f t="shared" si="0"/>
        <v/>
      </c>
      <c r="K13" s="18" t="str">
        <f t="shared" si="1"/>
        <v/>
      </c>
    </row>
    <row r="14" spans="1:12" x14ac:dyDescent="0.25">
      <c r="B14" s="13">
        <v>6</v>
      </c>
      <c r="C14" s="14">
        <v>1</v>
      </c>
      <c r="D14" s="30"/>
      <c r="E14" s="12" t="s">
        <v>15</v>
      </c>
      <c r="F14" s="16">
        <v>20</v>
      </c>
      <c r="G14" s="14" t="s">
        <v>26</v>
      </c>
      <c r="I14" s="18" t="str">
        <f t="shared" si="0"/>
        <v/>
      </c>
      <c r="K14" s="18" t="str">
        <f t="shared" si="1"/>
        <v/>
      </c>
    </row>
    <row r="15" spans="1:12" x14ac:dyDescent="0.25">
      <c r="B15" s="13">
        <v>7</v>
      </c>
      <c r="C15" s="14">
        <v>2</v>
      </c>
      <c r="D15" s="30"/>
      <c r="E15" s="12" t="s">
        <v>17</v>
      </c>
      <c r="F15" s="16">
        <v>20</v>
      </c>
      <c r="G15" s="14" t="s">
        <v>26</v>
      </c>
      <c r="I15" s="18" t="str">
        <f t="shared" si="0"/>
        <v/>
      </c>
      <c r="K15" s="18" t="str">
        <f t="shared" si="1"/>
        <v/>
      </c>
    </row>
    <row r="16" spans="1:12" x14ac:dyDescent="0.25">
      <c r="B16" s="13">
        <v>8</v>
      </c>
      <c r="C16" s="14">
        <v>3</v>
      </c>
      <c r="D16" s="30"/>
      <c r="E16" s="12" t="s">
        <v>14</v>
      </c>
      <c r="F16" s="16">
        <v>10</v>
      </c>
      <c r="G16" s="14" t="s">
        <v>26</v>
      </c>
      <c r="I16" s="18" t="str">
        <f t="shared" si="0"/>
        <v/>
      </c>
      <c r="K16" s="18" t="str">
        <f t="shared" si="1"/>
        <v/>
      </c>
    </row>
    <row r="17" spans="2:11" x14ac:dyDescent="0.25">
      <c r="B17" s="13">
        <v>9</v>
      </c>
      <c r="C17" s="14">
        <v>6</v>
      </c>
      <c r="D17" s="30"/>
      <c r="E17" s="12" t="s">
        <v>4</v>
      </c>
      <c r="F17" s="16">
        <v>10</v>
      </c>
      <c r="G17" s="14" t="s">
        <v>26</v>
      </c>
      <c r="I17" s="18" t="str">
        <f t="shared" si="0"/>
        <v/>
      </c>
      <c r="K17" s="18" t="str">
        <f t="shared" si="1"/>
        <v/>
      </c>
    </row>
    <row r="18" spans="2:11" x14ac:dyDescent="0.25">
      <c r="B18" s="13">
        <v>10</v>
      </c>
      <c r="C18" s="14">
        <v>3</v>
      </c>
      <c r="D18" s="30"/>
      <c r="E18" s="12" t="s">
        <v>5</v>
      </c>
      <c r="F18" s="16">
        <v>10</v>
      </c>
      <c r="G18" s="14" t="s">
        <v>26</v>
      </c>
      <c r="I18" s="18" t="str">
        <f t="shared" si="0"/>
        <v/>
      </c>
      <c r="K18" s="18" t="str">
        <f t="shared" si="1"/>
        <v/>
      </c>
    </row>
    <row r="19" spans="2:11" x14ac:dyDescent="0.25">
      <c r="B19" s="13">
        <v>11</v>
      </c>
      <c r="C19" s="14">
        <v>2</v>
      </c>
      <c r="D19" s="30"/>
      <c r="E19" s="12" t="s">
        <v>23</v>
      </c>
      <c r="F19" s="16">
        <v>30</v>
      </c>
      <c r="G19" s="14" t="s">
        <v>26</v>
      </c>
      <c r="I19" s="18" t="str">
        <f t="shared" si="0"/>
        <v/>
      </c>
      <c r="K19" s="18" t="str">
        <f t="shared" si="1"/>
        <v/>
      </c>
    </row>
    <row r="20" spans="2:11" x14ac:dyDescent="0.25">
      <c r="B20" s="13">
        <v>12</v>
      </c>
      <c r="C20" s="14">
        <v>2</v>
      </c>
      <c r="D20" s="30"/>
      <c r="E20" s="12" t="s">
        <v>24</v>
      </c>
      <c r="F20" s="16">
        <v>5</v>
      </c>
      <c r="G20" s="14" t="s">
        <v>26</v>
      </c>
      <c r="I20" s="18" t="str">
        <f t="shared" si="0"/>
        <v/>
      </c>
      <c r="K20" s="18" t="str">
        <f t="shared" si="1"/>
        <v/>
      </c>
    </row>
    <row r="21" spans="2:11" x14ac:dyDescent="0.25">
      <c r="B21" s="13">
        <v>13</v>
      </c>
      <c r="C21" s="14">
        <v>1</v>
      </c>
      <c r="D21" s="30"/>
      <c r="E21" s="12" t="s">
        <v>13</v>
      </c>
      <c r="F21" s="16">
        <v>30</v>
      </c>
      <c r="G21" s="14" t="s">
        <v>26</v>
      </c>
      <c r="I21" s="18" t="str">
        <f t="shared" si="0"/>
        <v/>
      </c>
      <c r="K21" s="18" t="str">
        <f t="shared" si="1"/>
        <v/>
      </c>
    </row>
    <row r="22" spans="2:11" x14ac:dyDescent="0.25">
      <c r="B22" s="13">
        <v>14</v>
      </c>
      <c r="C22" s="14">
        <v>2</v>
      </c>
      <c r="D22" s="30"/>
      <c r="E22" s="12" t="s">
        <v>16</v>
      </c>
      <c r="F22" s="16">
        <v>10</v>
      </c>
      <c r="G22" s="14" t="s">
        <v>26</v>
      </c>
      <c r="I22" s="18" t="str">
        <f t="shared" si="0"/>
        <v/>
      </c>
      <c r="K22" s="18" t="str">
        <f t="shared" si="1"/>
        <v/>
      </c>
    </row>
    <row r="23" spans="2:11" x14ac:dyDescent="0.25">
      <c r="B23" s="13">
        <v>15</v>
      </c>
      <c r="C23" s="14">
        <v>6</v>
      </c>
      <c r="D23" s="30"/>
      <c r="E23" s="12" t="s">
        <v>40</v>
      </c>
      <c r="G23" s="14" t="s">
        <v>26</v>
      </c>
      <c r="I23" s="18" t="str">
        <f t="shared" si="0"/>
        <v/>
      </c>
      <c r="K23" s="18" t="str">
        <f t="shared" si="1"/>
        <v/>
      </c>
    </row>
    <row r="24" spans="2:11" x14ac:dyDescent="0.25">
      <c r="B24" s="13">
        <v>16</v>
      </c>
      <c r="C24" s="14">
        <v>24</v>
      </c>
      <c r="D24" s="30"/>
      <c r="E24" s="12" t="s">
        <v>19</v>
      </c>
      <c r="F24" s="16">
        <v>5</v>
      </c>
      <c r="G24" s="14" t="s">
        <v>26</v>
      </c>
      <c r="I24" s="18" t="str">
        <f t="shared" si="0"/>
        <v/>
      </c>
      <c r="K24" s="18" t="str">
        <f t="shared" si="1"/>
        <v/>
      </c>
    </row>
    <row r="25" spans="2:11" x14ac:dyDescent="0.25">
      <c r="B25" s="13">
        <v>17</v>
      </c>
      <c r="C25" s="14">
        <v>11</v>
      </c>
      <c r="D25" s="30"/>
      <c r="E25" s="12" t="s">
        <v>37</v>
      </c>
      <c r="G25" s="14" t="s">
        <v>26</v>
      </c>
      <c r="I25" s="18" t="str">
        <f t="shared" si="0"/>
        <v/>
      </c>
      <c r="K25" s="18" t="str">
        <f t="shared" si="1"/>
        <v/>
      </c>
    </row>
    <row r="26" spans="2:11" x14ac:dyDescent="0.25">
      <c r="B26" s="13">
        <v>18</v>
      </c>
      <c r="C26" s="14">
        <v>3</v>
      </c>
      <c r="D26" s="30"/>
      <c r="E26" s="12" t="s">
        <v>36</v>
      </c>
      <c r="F26" s="16">
        <v>5</v>
      </c>
      <c r="G26" s="14" t="s">
        <v>26</v>
      </c>
      <c r="I26" s="18" t="str">
        <f t="shared" si="0"/>
        <v/>
      </c>
      <c r="K26" s="18" t="str">
        <f t="shared" si="1"/>
        <v/>
      </c>
    </row>
    <row r="27" spans="2:11" x14ac:dyDescent="0.25">
      <c r="B27" s="13">
        <v>19</v>
      </c>
      <c r="C27" s="14">
        <v>1</v>
      </c>
      <c r="D27" s="30"/>
      <c r="E27" s="12" t="s">
        <v>28</v>
      </c>
      <c r="G27" s="14" t="s">
        <v>26</v>
      </c>
      <c r="I27" s="18" t="str">
        <f t="shared" si="0"/>
        <v/>
      </c>
      <c r="K27" s="18" t="str">
        <f t="shared" si="1"/>
        <v/>
      </c>
    </row>
    <row r="28" spans="2:11" x14ac:dyDescent="0.25">
      <c r="B28" s="13">
        <v>20</v>
      </c>
      <c r="C28" s="14">
        <v>1</v>
      </c>
      <c r="D28" s="30"/>
      <c r="E28" s="12" t="s">
        <v>29</v>
      </c>
      <c r="G28" s="14" t="s">
        <v>26</v>
      </c>
      <c r="I28" s="18" t="str">
        <f t="shared" si="0"/>
        <v/>
      </c>
      <c r="K28" s="18" t="str">
        <f t="shared" si="1"/>
        <v/>
      </c>
    </row>
    <row r="29" spans="2:11" x14ac:dyDescent="0.25">
      <c r="B29" s="13">
        <v>21</v>
      </c>
      <c r="C29" s="14">
        <v>2</v>
      </c>
      <c r="D29" s="30"/>
      <c r="E29" s="12" t="s">
        <v>30</v>
      </c>
      <c r="G29" s="14" t="s">
        <v>26</v>
      </c>
      <c r="I29" s="18" t="str">
        <f t="shared" si="0"/>
        <v/>
      </c>
      <c r="K29" s="18" t="str">
        <f t="shared" si="1"/>
        <v/>
      </c>
    </row>
    <row r="30" spans="2:11" x14ac:dyDescent="0.25">
      <c r="B30" s="13">
        <v>22</v>
      </c>
      <c r="C30" s="14">
        <v>1</v>
      </c>
      <c r="D30" s="30"/>
      <c r="E30" s="12" t="s">
        <v>31</v>
      </c>
      <c r="G30" s="14" t="s">
        <v>26</v>
      </c>
      <c r="I30" s="18" t="str">
        <f t="shared" si="0"/>
        <v/>
      </c>
      <c r="K30" s="18" t="str">
        <f t="shared" si="1"/>
        <v/>
      </c>
    </row>
    <row r="31" spans="2:11" ht="14" x14ac:dyDescent="0.3">
      <c r="B31" s="13">
        <v>23</v>
      </c>
      <c r="C31" s="14">
        <v>1</v>
      </c>
      <c r="D31" s="30"/>
      <c r="E31" s="12" t="s">
        <v>44</v>
      </c>
      <c r="G31" s="14" t="s">
        <v>26</v>
      </c>
      <c r="I31" s="18" t="str">
        <f t="shared" si="0"/>
        <v/>
      </c>
      <c r="K31" s="18" t="str">
        <f t="shared" si="1"/>
        <v/>
      </c>
    </row>
    <row r="32" spans="2:11" x14ac:dyDescent="0.25">
      <c r="B32" s="13">
        <v>24</v>
      </c>
      <c r="C32" s="14">
        <v>3</v>
      </c>
      <c r="D32" s="30"/>
      <c r="E32" s="12" t="s">
        <v>32</v>
      </c>
      <c r="G32" s="14" t="s">
        <v>26</v>
      </c>
      <c r="I32" s="18" t="str">
        <f t="shared" si="0"/>
        <v/>
      </c>
      <c r="K32" s="18" t="str">
        <f t="shared" si="1"/>
        <v/>
      </c>
    </row>
    <row r="33" spans="2:11" x14ac:dyDescent="0.25">
      <c r="B33" s="13">
        <v>25</v>
      </c>
      <c r="C33" s="14">
        <v>1</v>
      </c>
      <c r="D33" s="30"/>
      <c r="E33" s="12" t="s">
        <v>33</v>
      </c>
      <c r="G33" s="14" t="s">
        <v>26</v>
      </c>
      <c r="I33" s="18" t="str">
        <f t="shared" si="0"/>
        <v/>
      </c>
      <c r="K33" s="18" t="str">
        <f t="shared" si="1"/>
        <v/>
      </c>
    </row>
    <row r="34" spans="2:11" x14ac:dyDescent="0.25">
      <c r="B34" s="13">
        <v>26</v>
      </c>
      <c r="C34" s="14">
        <v>3</v>
      </c>
      <c r="D34" s="30"/>
      <c r="E34" s="12" t="s">
        <v>34</v>
      </c>
      <c r="G34" s="14" t="s">
        <v>26</v>
      </c>
      <c r="I34" s="18" t="str">
        <f t="shared" si="0"/>
        <v/>
      </c>
      <c r="K34" s="18" t="str">
        <f t="shared" si="1"/>
        <v/>
      </c>
    </row>
    <row r="35" spans="2:11" x14ac:dyDescent="0.25">
      <c r="B35" s="13">
        <v>27</v>
      </c>
      <c r="C35" s="14">
        <v>2</v>
      </c>
      <c r="D35" s="30"/>
      <c r="E35" s="12" t="s">
        <v>35</v>
      </c>
      <c r="G35" s="14" t="s">
        <v>26</v>
      </c>
      <c r="I35" s="18" t="str">
        <f t="shared" si="0"/>
        <v/>
      </c>
      <c r="K35" s="18" t="str">
        <f t="shared" si="1"/>
        <v/>
      </c>
    </row>
    <row r="36" spans="2:11" x14ac:dyDescent="0.25">
      <c r="B36" s="13">
        <v>28</v>
      </c>
      <c r="C36" s="14">
        <v>1</v>
      </c>
      <c r="D36" s="30"/>
      <c r="E36" s="12" t="s">
        <v>41</v>
      </c>
      <c r="G36" s="14" t="s">
        <v>26</v>
      </c>
      <c r="I36" s="18" t="str">
        <f t="shared" si="0"/>
        <v/>
      </c>
      <c r="K36" s="18" t="str">
        <f t="shared" si="1"/>
        <v/>
      </c>
    </row>
    <row r="37" spans="2:11" x14ac:dyDescent="0.25">
      <c r="B37" s="13">
        <v>29</v>
      </c>
      <c r="C37" s="14">
        <v>10</v>
      </c>
      <c r="D37" s="30"/>
      <c r="E37" s="12" t="s">
        <v>42</v>
      </c>
      <c r="G37" s="14" t="s">
        <v>26</v>
      </c>
      <c r="I37" s="18" t="str">
        <f t="shared" si="0"/>
        <v/>
      </c>
      <c r="K37" s="18" t="str">
        <f t="shared" si="1"/>
        <v/>
      </c>
    </row>
    <row r="38" spans="2:11" x14ac:dyDescent="0.25">
      <c r="B38" s="13">
        <v>30</v>
      </c>
      <c r="C38" s="14">
        <v>6</v>
      </c>
      <c r="D38" s="30"/>
      <c r="E38" s="12" t="s">
        <v>43</v>
      </c>
      <c r="G38" s="14" t="s">
        <v>26</v>
      </c>
      <c r="I38" s="18" t="str">
        <f t="shared" si="0"/>
        <v/>
      </c>
      <c r="K38" s="18" t="str">
        <f t="shared" si="1"/>
        <v/>
      </c>
    </row>
    <row r="39" spans="2:11" x14ac:dyDescent="0.25">
      <c r="D39" s="22"/>
      <c r="I39" s="18" t="str">
        <f t="shared" si="0"/>
        <v/>
      </c>
      <c r="K39" s="18" t="str">
        <f>IFERROR(SMALL($I$8:$I$219,#REF!),"")</f>
        <v/>
      </c>
    </row>
    <row r="40" spans="2:11" x14ac:dyDescent="0.25">
      <c r="D40" s="22"/>
      <c r="E40" s="24" t="s">
        <v>21</v>
      </c>
      <c r="F40" s="16">
        <v>200</v>
      </c>
      <c r="I40" s="18" t="str">
        <f t="shared" si="0"/>
        <v/>
      </c>
      <c r="K40" s="18" t="str">
        <f t="shared" ref="K40:K64" si="2">IFERROR(SMALL($I$8:$I$219,B41),"")</f>
        <v/>
      </c>
    </row>
    <row r="41" spans="2:11" x14ac:dyDescent="0.25">
      <c r="D41" s="22"/>
      <c r="I41" s="18" t="str">
        <f t="shared" si="0"/>
        <v/>
      </c>
      <c r="K41" s="18" t="str">
        <f t="shared" si="2"/>
        <v/>
      </c>
    </row>
    <row r="42" spans="2:11" x14ac:dyDescent="0.25">
      <c r="D42" s="22"/>
      <c r="I42" s="18" t="str">
        <f t="shared" si="0"/>
        <v/>
      </c>
      <c r="K42" s="18" t="str">
        <f t="shared" si="2"/>
        <v/>
      </c>
    </row>
    <row r="43" spans="2:11" x14ac:dyDescent="0.25">
      <c r="D43" s="22"/>
      <c r="I43" s="18" t="str">
        <f t="shared" si="0"/>
        <v/>
      </c>
      <c r="K43" s="18" t="str">
        <f t="shared" si="2"/>
        <v/>
      </c>
    </row>
    <row r="44" spans="2:11" x14ac:dyDescent="0.25">
      <c r="I44" s="18" t="str">
        <f t="shared" si="0"/>
        <v/>
      </c>
      <c r="K44" s="18" t="str">
        <f t="shared" si="2"/>
        <v/>
      </c>
    </row>
    <row r="45" spans="2:11" x14ac:dyDescent="0.25">
      <c r="I45" s="18" t="str">
        <f t="shared" si="0"/>
        <v/>
      </c>
      <c r="K45" s="18" t="str">
        <f t="shared" si="2"/>
        <v/>
      </c>
    </row>
    <row r="46" spans="2:11" x14ac:dyDescent="0.25">
      <c r="I46" s="18" t="str">
        <f t="shared" si="0"/>
        <v/>
      </c>
      <c r="K46" s="18" t="str">
        <f t="shared" si="2"/>
        <v/>
      </c>
    </row>
    <row r="47" spans="2:11" x14ac:dyDescent="0.25">
      <c r="I47" s="18" t="str">
        <f t="shared" si="0"/>
        <v/>
      </c>
      <c r="K47" s="18" t="str">
        <f t="shared" si="2"/>
        <v/>
      </c>
    </row>
    <row r="48" spans="2:11" x14ac:dyDescent="0.25">
      <c r="I48" s="18" t="str">
        <f t="shared" si="0"/>
        <v/>
      </c>
      <c r="K48" s="18" t="str">
        <f t="shared" si="2"/>
        <v/>
      </c>
    </row>
    <row r="49" spans="9:11" x14ac:dyDescent="0.25">
      <c r="I49" s="18" t="str">
        <f t="shared" si="0"/>
        <v/>
      </c>
      <c r="K49" s="18" t="str">
        <f t="shared" si="2"/>
        <v/>
      </c>
    </row>
    <row r="50" spans="9:11" x14ac:dyDescent="0.25">
      <c r="I50" s="18" t="str">
        <f t="shared" si="0"/>
        <v/>
      </c>
      <c r="K50" s="18" t="str">
        <f t="shared" si="2"/>
        <v/>
      </c>
    </row>
    <row r="51" spans="9:11" x14ac:dyDescent="0.25">
      <c r="I51" s="18" t="str">
        <f t="shared" si="0"/>
        <v/>
      </c>
      <c r="K51" s="18" t="str">
        <f t="shared" si="2"/>
        <v/>
      </c>
    </row>
    <row r="52" spans="9:11" x14ac:dyDescent="0.25">
      <c r="I52" s="18" t="str">
        <f t="shared" si="0"/>
        <v/>
      </c>
      <c r="K52" s="18" t="str">
        <f t="shared" si="2"/>
        <v/>
      </c>
    </row>
    <row r="53" spans="9:11" x14ac:dyDescent="0.25">
      <c r="I53" s="18" t="str">
        <f t="shared" si="0"/>
        <v/>
      </c>
      <c r="K53" s="18" t="str">
        <f t="shared" si="2"/>
        <v/>
      </c>
    </row>
    <row r="54" spans="9:11" x14ac:dyDescent="0.25">
      <c r="I54" s="18" t="str">
        <f t="shared" si="0"/>
        <v/>
      </c>
      <c r="K54" s="18" t="str">
        <f t="shared" si="2"/>
        <v/>
      </c>
    </row>
    <row r="55" spans="9:11" x14ac:dyDescent="0.25">
      <c r="I55" s="18" t="str">
        <f t="shared" si="0"/>
        <v/>
      </c>
      <c r="K55" s="18" t="str">
        <f t="shared" si="2"/>
        <v/>
      </c>
    </row>
    <row r="56" spans="9:11" x14ac:dyDescent="0.25">
      <c r="I56" s="18" t="str">
        <f t="shared" si="0"/>
        <v/>
      </c>
      <c r="K56" s="18" t="str">
        <f t="shared" si="2"/>
        <v/>
      </c>
    </row>
    <row r="57" spans="9:11" x14ac:dyDescent="0.25">
      <c r="I57" s="18" t="str">
        <f t="shared" si="0"/>
        <v/>
      </c>
      <c r="K57" s="18" t="str">
        <f t="shared" si="2"/>
        <v/>
      </c>
    </row>
    <row r="58" spans="9:11" x14ac:dyDescent="0.25">
      <c r="I58" s="18" t="str">
        <f t="shared" si="0"/>
        <v/>
      </c>
      <c r="K58" s="18" t="str">
        <f t="shared" si="2"/>
        <v/>
      </c>
    </row>
    <row r="59" spans="9:11" x14ac:dyDescent="0.25">
      <c r="I59" s="18" t="str">
        <f t="shared" si="0"/>
        <v/>
      </c>
      <c r="K59" s="18" t="str">
        <f t="shared" si="2"/>
        <v/>
      </c>
    </row>
    <row r="60" spans="9:11" x14ac:dyDescent="0.25">
      <c r="I60" s="18" t="str">
        <f t="shared" si="0"/>
        <v/>
      </c>
      <c r="K60" s="18" t="str">
        <f t="shared" si="2"/>
        <v/>
      </c>
    </row>
    <row r="61" spans="9:11" x14ac:dyDescent="0.25">
      <c r="I61" s="18" t="str">
        <f t="shared" si="0"/>
        <v/>
      </c>
      <c r="K61" s="18" t="str">
        <f t="shared" si="2"/>
        <v/>
      </c>
    </row>
    <row r="62" spans="9:11" x14ac:dyDescent="0.25">
      <c r="I62" s="18" t="str">
        <f t="shared" si="0"/>
        <v/>
      </c>
      <c r="K62" s="18" t="str">
        <f t="shared" si="2"/>
        <v/>
      </c>
    </row>
    <row r="63" spans="9:11" x14ac:dyDescent="0.25">
      <c r="I63" s="18" t="str">
        <f t="shared" si="0"/>
        <v/>
      </c>
      <c r="K63" s="18" t="str">
        <f t="shared" si="2"/>
        <v/>
      </c>
    </row>
    <row r="64" spans="9:11" x14ac:dyDescent="0.25">
      <c r="I64" s="18" t="str">
        <f t="shared" si="0"/>
        <v/>
      </c>
      <c r="K64" s="18" t="str">
        <f t="shared" si="2"/>
        <v/>
      </c>
    </row>
    <row r="65" spans="9:11" x14ac:dyDescent="0.25">
      <c r="I65" s="18" t="str">
        <f t="shared" si="0"/>
        <v/>
      </c>
      <c r="K65" s="18" t="str">
        <f t="shared" ref="K65:K96" si="3">IFERROR(SMALL($I$8:$I$219,B66),"")</f>
        <v/>
      </c>
    </row>
    <row r="66" spans="9:11" x14ac:dyDescent="0.25">
      <c r="I66" s="18" t="str">
        <f t="shared" si="0"/>
        <v/>
      </c>
      <c r="K66" s="18" t="str">
        <f t="shared" si="3"/>
        <v/>
      </c>
    </row>
    <row r="67" spans="9:11" x14ac:dyDescent="0.25">
      <c r="I67" s="18" t="str">
        <f t="shared" si="0"/>
        <v/>
      </c>
      <c r="K67" s="18" t="str">
        <f t="shared" si="3"/>
        <v/>
      </c>
    </row>
    <row r="68" spans="9:11" x14ac:dyDescent="0.25">
      <c r="I68" s="18" t="str">
        <f t="shared" si="0"/>
        <v/>
      </c>
      <c r="K68" s="18" t="str">
        <f t="shared" si="3"/>
        <v/>
      </c>
    </row>
    <row r="69" spans="9:11" x14ac:dyDescent="0.25">
      <c r="I69" s="18" t="str">
        <f t="shared" si="0"/>
        <v/>
      </c>
      <c r="K69" s="18" t="str">
        <f t="shared" si="3"/>
        <v/>
      </c>
    </row>
    <row r="70" spans="9:11" x14ac:dyDescent="0.25">
      <c r="I70" s="18" t="str">
        <f t="shared" si="0"/>
        <v/>
      </c>
      <c r="K70" s="18" t="str">
        <f t="shared" si="3"/>
        <v/>
      </c>
    </row>
    <row r="71" spans="9:11" x14ac:dyDescent="0.25">
      <c r="I71" s="18" t="str">
        <f t="shared" si="0"/>
        <v/>
      </c>
      <c r="K71" s="18" t="str">
        <f t="shared" si="3"/>
        <v/>
      </c>
    </row>
    <row r="72" spans="9:11" x14ac:dyDescent="0.25">
      <c r="I72" s="18" t="str">
        <f t="shared" si="0"/>
        <v/>
      </c>
      <c r="K72" s="18" t="str">
        <f t="shared" si="3"/>
        <v/>
      </c>
    </row>
    <row r="73" spans="9:11" x14ac:dyDescent="0.25">
      <c r="I73" s="18" t="str">
        <f t="shared" si="0"/>
        <v/>
      </c>
      <c r="K73" s="18" t="str">
        <f t="shared" si="3"/>
        <v/>
      </c>
    </row>
    <row r="74" spans="9:11" x14ac:dyDescent="0.25">
      <c r="I74" s="18" t="str">
        <f t="shared" ref="I74:I137" si="4">IF(D74=0,"",B74)</f>
        <v/>
      </c>
      <c r="K74" s="18" t="str">
        <f t="shared" si="3"/>
        <v/>
      </c>
    </row>
    <row r="75" spans="9:11" x14ac:dyDescent="0.25">
      <c r="I75" s="18" t="str">
        <f t="shared" si="4"/>
        <v/>
      </c>
      <c r="K75" s="18" t="str">
        <f t="shared" si="3"/>
        <v/>
      </c>
    </row>
    <row r="76" spans="9:11" x14ac:dyDescent="0.25">
      <c r="I76" s="18" t="str">
        <f t="shared" si="4"/>
        <v/>
      </c>
      <c r="K76" s="18" t="str">
        <f t="shared" si="3"/>
        <v/>
      </c>
    </row>
    <row r="77" spans="9:11" x14ac:dyDescent="0.25">
      <c r="I77" s="18" t="str">
        <f t="shared" si="4"/>
        <v/>
      </c>
      <c r="K77" s="18" t="str">
        <f t="shared" si="3"/>
        <v/>
      </c>
    </row>
    <row r="78" spans="9:11" x14ac:dyDescent="0.25">
      <c r="I78" s="18" t="str">
        <f t="shared" si="4"/>
        <v/>
      </c>
      <c r="K78" s="18" t="str">
        <f t="shared" si="3"/>
        <v/>
      </c>
    </row>
    <row r="79" spans="9:11" x14ac:dyDescent="0.25">
      <c r="I79" s="18" t="str">
        <f t="shared" si="4"/>
        <v/>
      </c>
      <c r="K79" s="18" t="str">
        <f t="shared" si="3"/>
        <v/>
      </c>
    </row>
    <row r="80" spans="9:11" x14ac:dyDescent="0.25">
      <c r="I80" s="18" t="str">
        <f t="shared" si="4"/>
        <v/>
      </c>
      <c r="K80" s="18" t="str">
        <f t="shared" si="3"/>
        <v/>
      </c>
    </row>
    <row r="81" spans="9:11" x14ac:dyDescent="0.25">
      <c r="I81" s="18" t="str">
        <f t="shared" si="4"/>
        <v/>
      </c>
      <c r="K81" s="18" t="str">
        <f t="shared" si="3"/>
        <v/>
      </c>
    </row>
    <row r="82" spans="9:11" x14ac:dyDescent="0.25">
      <c r="I82" s="18" t="str">
        <f t="shared" si="4"/>
        <v/>
      </c>
      <c r="K82" s="18" t="str">
        <f t="shared" si="3"/>
        <v/>
      </c>
    </row>
    <row r="83" spans="9:11" x14ac:dyDescent="0.25">
      <c r="I83" s="18" t="str">
        <f t="shared" si="4"/>
        <v/>
      </c>
      <c r="K83" s="18" t="str">
        <f t="shared" si="3"/>
        <v/>
      </c>
    </row>
    <row r="84" spans="9:11" x14ac:dyDescent="0.25">
      <c r="I84" s="18" t="str">
        <f t="shared" si="4"/>
        <v/>
      </c>
      <c r="K84" s="18" t="str">
        <f t="shared" si="3"/>
        <v/>
      </c>
    </row>
    <row r="85" spans="9:11" x14ac:dyDescent="0.25">
      <c r="I85" s="18" t="str">
        <f t="shared" si="4"/>
        <v/>
      </c>
      <c r="K85" s="18" t="str">
        <f t="shared" si="3"/>
        <v/>
      </c>
    </row>
    <row r="86" spans="9:11" x14ac:dyDescent="0.25">
      <c r="I86" s="18" t="str">
        <f t="shared" si="4"/>
        <v/>
      </c>
      <c r="K86" s="18" t="str">
        <f t="shared" si="3"/>
        <v/>
      </c>
    </row>
    <row r="87" spans="9:11" x14ac:dyDescent="0.25">
      <c r="I87" s="18" t="str">
        <f t="shared" si="4"/>
        <v/>
      </c>
      <c r="K87" s="18" t="str">
        <f t="shared" si="3"/>
        <v/>
      </c>
    </row>
    <row r="88" spans="9:11" x14ac:dyDescent="0.25">
      <c r="I88" s="18" t="str">
        <f t="shared" si="4"/>
        <v/>
      </c>
      <c r="K88" s="18" t="str">
        <f t="shared" si="3"/>
        <v/>
      </c>
    </row>
    <row r="89" spans="9:11" x14ac:dyDescent="0.25">
      <c r="I89" s="18" t="str">
        <f t="shared" si="4"/>
        <v/>
      </c>
      <c r="K89" s="18" t="str">
        <f t="shared" si="3"/>
        <v/>
      </c>
    </row>
    <row r="90" spans="9:11" x14ac:dyDescent="0.25">
      <c r="I90" s="18" t="str">
        <f t="shared" si="4"/>
        <v/>
      </c>
      <c r="K90" s="18" t="str">
        <f t="shared" si="3"/>
        <v/>
      </c>
    </row>
    <row r="91" spans="9:11" x14ac:dyDescent="0.25">
      <c r="I91" s="18" t="str">
        <f t="shared" si="4"/>
        <v/>
      </c>
      <c r="K91" s="18" t="str">
        <f t="shared" si="3"/>
        <v/>
      </c>
    </row>
    <row r="92" spans="9:11" x14ac:dyDescent="0.25">
      <c r="I92" s="18" t="str">
        <f t="shared" si="4"/>
        <v/>
      </c>
      <c r="K92" s="18" t="str">
        <f t="shared" si="3"/>
        <v/>
      </c>
    </row>
    <row r="93" spans="9:11" x14ac:dyDescent="0.25">
      <c r="I93" s="18" t="str">
        <f t="shared" si="4"/>
        <v/>
      </c>
      <c r="K93" s="18" t="str">
        <f t="shared" si="3"/>
        <v/>
      </c>
    </row>
    <row r="94" spans="9:11" x14ac:dyDescent="0.25">
      <c r="I94" s="18" t="str">
        <f t="shared" si="4"/>
        <v/>
      </c>
      <c r="K94" s="18" t="str">
        <f t="shared" si="3"/>
        <v/>
      </c>
    </row>
    <row r="95" spans="9:11" x14ac:dyDescent="0.25">
      <c r="I95" s="18" t="str">
        <f t="shared" si="4"/>
        <v/>
      </c>
      <c r="K95" s="18" t="str">
        <f t="shared" si="3"/>
        <v/>
      </c>
    </row>
    <row r="96" spans="9:11" x14ac:dyDescent="0.25">
      <c r="I96" s="18" t="str">
        <f t="shared" si="4"/>
        <v/>
      </c>
      <c r="K96" s="18" t="str">
        <f t="shared" si="3"/>
        <v/>
      </c>
    </row>
    <row r="97" spans="9:11" x14ac:dyDescent="0.25">
      <c r="I97" s="18" t="str">
        <f t="shared" si="4"/>
        <v/>
      </c>
      <c r="K97" s="18" t="str">
        <f t="shared" ref="K97:K128" si="5">IFERROR(SMALL($I$8:$I$219,B98),"")</f>
        <v/>
      </c>
    </row>
    <row r="98" spans="9:11" x14ac:dyDescent="0.25">
      <c r="I98" s="18" t="str">
        <f t="shared" si="4"/>
        <v/>
      </c>
      <c r="K98" s="18" t="str">
        <f t="shared" si="5"/>
        <v/>
      </c>
    </row>
    <row r="99" spans="9:11" x14ac:dyDescent="0.25">
      <c r="I99" s="18" t="str">
        <f t="shared" si="4"/>
        <v/>
      </c>
      <c r="K99" s="18" t="str">
        <f t="shared" si="5"/>
        <v/>
      </c>
    </row>
    <row r="100" spans="9:11" x14ac:dyDescent="0.25">
      <c r="I100" s="18" t="str">
        <f t="shared" si="4"/>
        <v/>
      </c>
      <c r="K100" s="18" t="str">
        <f t="shared" si="5"/>
        <v/>
      </c>
    </row>
    <row r="101" spans="9:11" x14ac:dyDescent="0.25">
      <c r="I101" s="18" t="str">
        <f t="shared" si="4"/>
        <v/>
      </c>
      <c r="K101" s="18" t="str">
        <f t="shared" si="5"/>
        <v/>
      </c>
    </row>
    <row r="102" spans="9:11" x14ac:dyDescent="0.25">
      <c r="I102" s="18" t="str">
        <f t="shared" si="4"/>
        <v/>
      </c>
      <c r="K102" s="18" t="str">
        <f t="shared" si="5"/>
        <v/>
      </c>
    </row>
    <row r="103" spans="9:11" x14ac:dyDescent="0.25">
      <c r="I103" s="18" t="str">
        <f t="shared" si="4"/>
        <v/>
      </c>
      <c r="K103" s="18" t="str">
        <f t="shared" si="5"/>
        <v/>
      </c>
    </row>
    <row r="104" spans="9:11" x14ac:dyDescent="0.25">
      <c r="I104" s="18" t="str">
        <f t="shared" si="4"/>
        <v/>
      </c>
      <c r="K104" s="18" t="str">
        <f t="shared" si="5"/>
        <v/>
      </c>
    </row>
    <row r="105" spans="9:11" x14ac:dyDescent="0.25">
      <c r="I105" s="18" t="str">
        <f t="shared" si="4"/>
        <v/>
      </c>
      <c r="K105" s="18" t="str">
        <f t="shared" si="5"/>
        <v/>
      </c>
    </row>
    <row r="106" spans="9:11" x14ac:dyDescent="0.25">
      <c r="I106" s="18" t="str">
        <f t="shared" si="4"/>
        <v/>
      </c>
      <c r="K106" s="18" t="str">
        <f t="shared" si="5"/>
        <v/>
      </c>
    </row>
    <row r="107" spans="9:11" x14ac:dyDescent="0.25">
      <c r="I107" s="18" t="str">
        <f t="shared" si="4"/>
        <v/>
      </c>
      <c r="K107" s="18" t="str">
        <f t="shared" si="5"/>
        <v/>
      </c>
    </row>
    <row r="108" spans="9:11" x14ac:dyDescent="0.25">
      <c r="I108" s="18" t="str">
        <f t="shared" si="4"/>
        <v/>
      </c>
      <c r="K108" s="18" t="str">
        <f t="shared" si="5"/>
        <v/>
      </c>
    </row>
    <row r="109" spans="9:11" x14ac:dyDescent="0.25">
      <c r="I109" s="18" t="str">
        <f t="shared" si="4"/>
        <v/>
      </c>
      <c r="K109" s="18" t="str">
        <f t="shared" si="5"/>
        <v/>
      </c>
    </row>
    <row r="110" spans="9:11" x14ac:dyDescent="0.25">
      <c r="I110" s="18" t="str">
        <f t="shared" si="4"/>
        <v/>
      </c>
      <c r="K110" s="18" t="str">
        <f t="shared" si="5"/>
        <v/>
      </c>
    </row>
    <row r="111" spans="9:11" x14ac:dyDescent="0.25">
      <c r="I111" s="18" t="str">
        <f t="shared" si="4"/>
        <v/>
      </c>
      <c r="K111" s="18" t="str">
        <f t="shared" si="5"/>
        <v/>
      </c>
    </row>
    <row r="112" spans="9:11" x14ac:dyDescent="0.25">
      <c r="I112" s="18" t="str">
        <f t="shared" si="4"/>
        <v/>
      </c>
      <c r="K112" s="18" t="str">
        <f t="shared" si="5"/>
        <v/>
      </c>
    </row>
    <row r="113" spans="9:11" x14ac:dyDescent="0.25">
      <c r="I113" s="18" t="str">
        <f t="shared" si="4"/>
        <v/>
      </c>
      <c r="K113" s="18" t="str">
        <f t="shared" si="5"/>
        <v/>
      </c>
    </row>
    <row r="114" spans="9:11" x14ac:dyDescent="0.25">
      <c r="I114" s="18" t="str">
        <f t="shared" si="4"/>
        <v/>
      </c>
      <c r="K114" s="18" t="str">
        <f t="shared" si="5"/>
        <v/>
      </c>
    </row>
    <row r="115" spans="9:11" x14ac:dyDescent="0.25">
      <c r="I115" s="18" t="str">
        <f t="shared" si="4"/>
        <v/>
      </c>
      <c r="K115" s="18" t="str">
        <f t="shared" si="5"/>
        <v/>
      </c>
    </row>
    <row r="116" spans="9:11" x14ac:dyDescent="0.25">
      <c r="I116" s="18" t="str">
        <f t="shared" si="4"/>
        <v/>
      </c>
      <c r="K116" s="18" t="str">
        <f t="shared" si="5"/>
        <v/>
      </c>
    </row>
    <row r="117" spans="9:11" x14ac:dyDescent="0.25">
      <c r="I117" s="18" t="str">
        <f t="shared" si="4"/>
        <v/>
      </c>
      <c r="K117" s="18" t="str">
        <f t="shared" si="5"/>
        <v/>
      </c>
    </row>
    <row r="118" spans="9:11" x14ac:dyDescent="0.25">
      <c r="I118" s="18" t="str">
        <f t="shared" si="4"/>
        <v/>
      </c>
      <c r="K118" s="18" t="str">
        <f t="shared" si="5"/>
        <v/>
      </c>
    </row>
    <row r="119" spans="9:11" x14ac:dyDescent="0.25">
      <c r="I119" s="18" t="str">
        <f t="shared" si="4"/>
        <v/>
      </c>
      <c r="K119" s="18" t="str">
        <f t="shared" si="5"/>
        <v/>
      </c>
    </row>
    <row r="120" spans="9:11" x14ac:dyDescent="0.25">
      <c r="I120" s="18" t="str">
        <f t="shared" si="4"/>
        <v/>
      </c>
      <c r="K120" s="18" t="str">
        <f t="shared" si="5"/>
        <v/>
      </c>
    </row>
    <row r="121" spans="9:11" x14ac:dyDescent="0.25">
      <c r="I121" s="18" t="str">
        <f t="shared" si="4"/>
        <v/>
      </c>
      <c r="K121" s="18" t="str">
        <f t="shared" si="5"/>
        <v/>
      </c>
    </row>
    <row r="122" spans="9:11" x14ac:dyDescent="0.25">
      <c r="I122" s="18" t="str">
        <f t="shared" si="4"/>
        <v/>
      </c>
      <c r="K122" s="18" t="str">
        <f t="shared" si="5"/>
        <v/>
      </c>
    </row>
    <row r="123" spans="9:11" x14ac:dyDescent="0.25">
      <c r="I123" s="18" t="str">
        <f t="shared" si="4"/>
        <v/>
      </c>
      <c r="K123" s="18" t="str">
        <f t="shared" si="5"/>
        <v/>
      </c>
    </row>
    <row r="124" spans="9:11" x14ac:dyDescent="0.25">
      <c r="I124" s="18" t="str">
        <f t="shared" si="4"/>
        <v/>
      </c>
      <c r="K124" s="18" t="str">
        <f t="shared" si="5"/>
        <v/>
      </c>
    </row>
    <row r="125" spans="9:11" x14ac:dyDescent="0.25">
      <c r="I125" s="18" t="str">
        <f t="shared" si="4"/>
        <v/>
      </c>
      <c r="K125" s="18" t="str">
        <f t="shared" si="5"/>
        <v/>
      </c>
    </row>
    <row r="126" spans="9:11" x14ac:dyDescent="0.25">
      <c r="I126" s="18" t="str">
        <f t="shared" si="4"/>
        <v/>
      </c>
      <c r="K126" s="18" t="str">
        <f t="shared" si="5"/>
        <v/>
      </c>
    </row>
    <row r="127" spans="9:11" x14ac:dyDescent="0.25">
      <c r="I127" s="18" t="str">
        <f t="shared" si="4"/>
        <v/>
      </c>
      <c r="K127" s="18" t="str">
        <f t="shared" si="5"/>
        <v/>
      </c>
    </row>
    <row r="128" spans="9:11" x14ac:dyDescent="0.25">
      <c r="I128" s="18" t="str">
        <f t="shared" si="4"/>
        <v/>
      </c>
      <c r="K128" s="18" t="str">
        <f t="shared" si="5"/>
        <v/>
      </c>
    </row>
    <row r="129" spans="9:11" x14ac:dyDescent="0.25">
      <c r="I129" s="18" t="str">
        <f t="shared" si="4"/>
        <v/>
      </c>
      <c r="K129" s="18" t="str">
        <f t="shared" ref="K129:K160" si="6">IFERROR(SMALL($I$8:$I$219,B130),"")</f>
        <v/>
      </c>
    </row>
    <row r="130" spans="9:11" x14ac:dyDescent="0.25">
      <c r="I130" s="18" t="str">
        <f t="shared" si="4"/>
        <v/>
      </c>
      <c r="K130" s="18" t="str">
        <f t="shared" si="6"/>
        <v/>
      </c>
    </row>
    <row r="131" spans="9:11" x14ac:dyDescent="0.25">
      <c r="I131" s="18" t="str">
        <f t="shared" si="4"/>
        <v/>
      </c>
      <c r="K131" s="18" t="str">
        <f t="shared" si="6"/>
        <v/>
      </c>
    </row>
    <row r="132" spans="9:11" x14ac:dyDescent="0.25">
      <c r="I132" s="18" t="str">
        <f t="shared" si="4"/>
        <v/>
      </c>
      <c r="K132" s="18" t="str">
        <f t="shared" si="6"/>
        <v/>
      </c>
    </row>
    <row r="133" spans="9:11" x14ac:dyDescent="0.25">
      <c r="I133" s="18" t="str">
        <f t="shared" si="4"/>
        <v/>
      </c>
      <c r="K133" s="18" t="str">
        <f t="shared" si="6"/>
        <v/>
      </c>
    </row>
    <row r="134" spans="9:11" x14ac:dyDescent="0.25">
      <c r="I134" s="18" t="str">
        <f t="shared" si="4"/>
        <v/>
      </c>
      <c r="K134" s="18" t="str">
        <f t="shared" si="6"/>
        <v/>
      </c>
    </row>
    <row r="135" spans="9:11" x14ac:dyDescent="0.25">
      <c r="I135" s="18" t="str">
        <f t="shared" si="4"/>
        <v/>
      </c>
      <c r="K135" s="18" t="str">
        <f t="shared" si="6"/>
        <v/>
      </c>
    </row>
    <row r="136" spans="9:11" x14ac:dyDescent="0.25">
      <c r="I136" s="18" t="str">
        <f t="shared" si="4"/>
        <v/>
      </c>
      <c r="K136" s="18" t="str">
        <f t="shared" si="6"/>
        <v/>
      </c>
    </row>
    <row r="137" spans="9:11" x14ac:dyDescent="0.25">
      <c r="I137" s="18" t="str">
        <f t="shared" si="4"/>
        <v/>
      </c>
      <c r="K137" s="18" t="str">
        <f t="shared" si="6"/>
        <v/>
      </c>
    </row>
    <row r="138" spans="9:11" x14ac:dyDescent="0.25">
      <c r="I138" s="18" t="str">
        <f t="shared" ref="I138:I201" si="7">IF(D138=0,"",B138)</f>
        <v/>
      </c>
      <c r="K138" s="18" t="str">
        <f t="shared" si="6"/>
        <v/>
      </c>
    </row>
    <row r="139" spans="9:11" x14ac:dyDescent="0.25">
      <c r="I139" s="18" t="str">
        <f t="shared" si="7"/>
        <v/>
      </c>
      <c r="K139" s="18" t="str">
        <f t="shared" si="6"/>
        <v/>
      </c>
    </row>
    <row r="140" spans="9:11" x14ac:dyDescent="0.25">
      <c r="I140" s="18" t="str">
        <f t="shared" si="7"/>
        <v/>
      </c>
      <c r="K140" s="18" t="str">
        <f t="shared" si="6"/>
        <v/>
      </c>
    </row>
    <row r="141" spans="9:11" x14ac:dyDescent="0.25">
      <c r="I141" s="18" t="str">
        <f t="shared" si="7"/>
        <v/>
      </c>
      <c r="K141" s="18" t="str">
        <f t="shared" si="6"/>
        <v/>
      </c>
    </row>
    <row r="142" spans="9:11" x14ac:dyDescent="0.25">
      <c r="I142" s="18" t="str">
        <f t="shared" si="7"/>
        <v/>
      </c>
      <c r="K142" s="18" t="str">
        <f t="shared" si="6"/>
        <v/>
      </c>
    </row>
    <row r="143" spans="9:11" x14ac:dyDescent="0.25">
      <c r="I143" s="18" t="str">
        <f t="shared" si="7"/>
        <v/>
      </c>
      <c r="K143" s="18" t="str">
        <f t="shared" si="6"/>
        <v/>
      </c>
    </row>
    <row r="144" spans="9:11" x14ac:dyDescent="0.25">
      <c r="I144" s="18" t="str">
        <f t="shared" si="7"/>
        <v/>
      </c>
      <c r="K144" s="18" t="str">
        <f t="shared" si="6"/>
        <v/>
      </c>
    </row>
    <row r="145" spans="9:11" x14ac:dyDescent="0.25">
      <c r="I145" s="18" t="str">
        <f t="shared" si="7"/>
        <v/>
      </c>
      <c r="K145" s="18" t="str">
        <f t="shared" si="6"/>
        <v/>
      </c>
    </row>
    <row r="146" spans="9:11" x14ac:dyDescent="0.25">
      <c r="I146" s="18" t="str">
        <f t="shared" si="7"/>
        <v/>
      </c>
      <c r="K146" s="18" t="str">
        <f t="shared" si="6"/>
        <v/>
      </c>
    </row>
    <row r="147" spans="9:11" x14ac:dyDescent="0.25">
      <c r="I147" s="18" t="str">
        <f t="shared" si="7"/>
        <v/>
      </c>
      <c r="K147" s="18" t="str">
        <f t="shared" si="6"/>
        <v/>
      </c>
    </row>
    <row r="148" spans="9:11" x14ac:dyDescent="0.25">
      <c r="I148" s="18" t="str">
        <f t="shared" si="7"/>
        <v/>
      </c>
      <c r="K148" s="18" t="str">
        <f t="shared" si="6"/>
        <v/>
      </c>
    </row>
    <row r="149" spans="9:11" x14ac:dyDescent="0.25">
      <c r="I149" s="18" t="str">
        <f t="shared" si="7"/>
        <v/>
      </c>
      <c r="K149" s="18" t="str">
        <f t="shared" si="6"/>
        <v/>
      </c>
    </row>
    <row r="150" spans="9:11" x14ac:dyDescent="0.25">
      <c r="I150" s="18" t="str">
        <f t="shared" si="7"/>
        <v/>
      </c>
      <c r="K150" s="18" t="str">
        <f t="shared" si="6"/>
        <v/>
      </c>
    </row>
    <row r="151" spans="9:11" x14ac:dyDescent="0.25">
      <c r="I151" s="18" t="str">
        <f t="shared" si="7"/>
        <v/>
      </c>
      <c r="K151" s="18" t="str">
        <f t="shared" si="6"/>
        <v/>
      </c>
    </row>
    <row r="152" spans="9:11" x14ac:dyDescent="0.25">
      <c r="I152" s="18" t="str">
        <f t="shared" si="7"/>
        <v/>
      </c>
      <c r="K152" s="18" t="str">
        <f t="shared" si="6"/>
        <v/>
      </c>
    </row>
    <row r="153" spans="9:11" x14ac:dyDescent="0.25">
      <c r="I153" s="18" t="str">
        <f t="shared" si="7"/>
        <v/>
      </c>
      <c r="K153" s="18" t="str">
        <f t="shared" si="6"/>
        <v/>
      </c>
    </row>
    <row r="154" spans="9:11" x14ac:dyDescent="0.25">
      <c r="I154" s="18" t="str">
        <f t="shared" si="7"/>
        <v/>
      </c>
      <c r="K154" s="18" t="str">
        <f t="shared" si="6"/>
        <v/>
      </c>
    </row>
    <row r="155" spans="9:11" x14ac:dyDescent="0.25">
      <c r="I155" s="18" t="str">
        <f t="shared" si="7"/>
        <v/>
      </c>
      <c r="K155" s="18" t="str">
        <f t="shared" si="6"/>
        <v/>
      </c>
    </row>
    <row r="156" spans="9:11" x14ac:dyDescent="0.25">
      <c r="I156" s="18" t="str">
        <f t="shared" si="7"/>
        <v/>
      </c>
      <c r="K156" s="18" t="str">
        <f t="shared" si="6"/>
        <v/>
      </c>
    </row>
    <row r="157" spans="9:11" x14ac:dyDescent="0.25">
      <c r="I157" s="18" t="str">
        <f t="shared" si="7"/>
        <v/>
      </c>
      <c r="K157" s="18" t="str">
        <f t="shared" si="6"/>
        <v/>
      </c>
    </row>
    <row r="158" spans="9:11" x14ac:dyDescent="0.25">
      <c r="I158" s="18" t="str">
        <f t="shared" si="7"/>
        <v/>
      </c>
      <c r="K158" s="18" t="str">
        <f t="shared" si="6"/>
        <v/>
      </c>
    </row>
    <row r="159" spans="9:11" x14ac:dyDescent="0.25">
      <c r="I159" s="18" t="str">
        <f t="shared" si="7"/>
        <v/>
      </c>
      <c r="K159" s="18" t="str">
        <f t="shared" si="6"/>
        <v/>
      </c>
    </row>
    <row r="160" spans="9:11" x14ac:dyDescent="0.25">
      <c r="I160" s="18" t="str">
        <f t="shared" si="7"/>
        <v/>
      </c>
      <c r="K160" s="18" t="str">
        <f t="shared" si="6"/>
        <v/>
      </c>
    </row>
    <row r="161" spans="9:11" x14ac:dyDescent="0.25">
      <c r="I161" s="18" t="str">
        <f t="shared" si="7"/>
        <v/>
      </c>
      <c r="K161" s="18" t="str">
        <f t="shared" ref="K161:K192" si="8">IFERROR(SMALL($I$8:$I$219,B162),"")</f>
        <v/>
      </c>
    </row>
    <row r="162" spans="9:11" x14ac:dyDescent="0.25">
      <c r="I162" s="18" t="str">
        <f t="shared" si="7"/>
        <v/>
      </c>
      <c r="K162" s="18" t="str">
        <f t="shared" si="8"/>
        <v/>
      </c>
    </row>
    <row r="163" spans="9:11" x14ac:dyDescent="0.25">
      <c r="I163" s="18" t="str">
        <f t="shared" si="7"/>
        <v/>
      </c>
      <c r="K163" s="18" t="str">
        <f t="shared" si="8"/>
        <v/>
      </c>
    </row>
    <row r="164" spans="9:11" x14ac:dyDescent="0.25">
      <c r="I164" s="18" t="str">
        <f t="shared" si="7"/>
        <v/>
      </c>
      <c r="K164" s="18" t="str">
        <f t="shared" si="8"/>
        <v/>
      </c>
    </row>
    <row r="165" spans="9:11" x14ac:dyDescent="0.25">
      <c r="I165" s="18" t="str">
        <f t="shared" si="7"/>
        <v/>
      </c>
      <c r="K165" s="18" t="str">
        <f t="shared" si="8"/>
        <v/>
      </c>
    </row>
    <row r="166" spans="9:11" x14ac:dyDescent="0.25">
      <c r="I166" s="18" t="str">
        <f t="shared" si="7"/>
        <v/>
      </c>
      <c r="K166" s="18" t="str">
        <f t="shared" si="8"/>
        <v/>
      </c>
    </row>
    <row r="167" spans="9:11" x14ac:dyDescent="0.25">
      <c r="I167" s="18" t="str">
        <f t="shared" si="7"/>
        <v/>
      </c>
      <c r="K167" s="18" t="str">
        <f t="shared" si="8"/>
        <v/>
      </c>
    </row>
    <row r="168" spans="9:11" x14ac:dyDescent="0.25">
      <c r="I168" s="18" t="str">
        <f t="shared" si="7"/>
        <v/>
      </c>
      <c r="K168" s="18" t="str">
        <f t="shared" si="8"/>
        <v/>
      </c>
    </row>
    <row r="169" spans="9:11" x14ac:dyDescent="0.25">
      <c r="I169" s="18" t="str">
        <f t="shared" si="7"/>
        <v/>
      </c>
      <c r="K169" s="18" t="str">
        <f t="shared" si="8"/>
        <v/>
      </c>
    </row>
    <row r="170" spans="9:11" x14ac:dyDescent="0.25">
      <c r="I170" s="18" t="str">
        <f t="shared" si="7"/>
        <v/>
      </c>
      <c r="K170" s="18" t="str">
        <f t="shared" si="8"/>
        <v/>
      </c>
    </row>
    <row r="171" spans="9:11" x14ac:dyDescent="0.25">
      <c r="I171" s="18" t="str">
        <f t="shared" si="7"/>
        <v/>
      </c>
      <c r="K171" s="18" t="str">
        <f t="shared" si="8"/>
        <v/>
      </c>
    </row>
    <row r="172" spans="9:11" x14ac:dyDescent="0.25">
      <c r="I172" s="18" t="str">
        <f t="shared" si="7"/>
        <v/>
      </c>
      <c r="K172" s="18" t="str">
        <f t="shared" si="8"/>
        <v/>
      </c>
    </row>
    <row r="173" spans="9:11" x14ac:dyDescent="0.25">
      <c r="I173" s="18" t="str">
        <f t="shared" si="7"/>
        <v/>
      </c>
      <c r="K173" s="18" t="str">
        <f t="shared" si="8"/>
        <v/>
      </c>
    </row>
    <row r="174" spans="9:11" x14ac:dyDescent="0.25">
      <c r="I174" s="18" t="str">
        <f t="shared" si="7"/>
        <v/>
      </c>
      <c r="K174" s="18" t="str">
        <f t="shared" si="8"/>
        <v/>
      </c>
    </row>
    <row r="175" spans="9:11" x14ac:dyDescent="0.25">
      <c r="I175" s="18" t="str">
        <f t="shared" si="7"/>
        <v/>
      </c>
      <c r="K175" s="18" t="str">
        <f t="shared" si="8"/>
        <v/>
      </c>
    </row>
    <row r="176" spans="9:11" x14ac:dyDescent="0.25">
      <c r="I176" s="18" t="str">
        <f t="shared" si="7"/>
        <v/>
      </c>
      <c r="K176" s="18" t="str">
        <f t="shared" si="8"/>
        <v/>
      </c>
    </row>
    <row r="177" spans="9:11" x14ac:dyDescent="0.25">
      <c r="I177" s="18" t="str">
        <f t="shared" si="7"/>
        <v/>
      </c>
      <c r="K177" s="18" t="str">
        <f t="shared" si="8"/>
        <v/>
      </c>
    </row>
    <row r="178" spans="9:11" x14ac:dyDescent="0.25">
      <c r="I178" s="18" t="str">
        <f t="shared" si="7"/>
        <v/>
      </c>
      <c r="K178" s="18" t="str">
        <f t="shared" si="8"/>
        <v/>
      </c>
    </row>
    <row r="179" spans="9:11" x14ac:dyDescent="0.25">
      <c r="I179" s="18" t="str">
        <f t="shared" si="7"/>
        <v/>
      </c>
      <c r="K179" s="18" t="str">
        <f t="shared" si="8"/>
        <v/>
      </c>
    </row>
    <row r="180" spans="9:11" x14ac:dyDescent="0.25">
      <c r="I180" s="18" t="str">
        <f t="shared" si="7"/>
        <v/>
      </c>
      <c r="K180" s="18" t="str">
        <f t="shared" si="8"/>
        <v/>
      </c>
    </row>
    <row r="181" spans="9:11" x14ac:dyDescent="0.25">
      <c r="I181" s="18" t="str">
        <f t="shared" si="7"/>
        <v/>
      </c>
      <c r="K181" s="18" t="str">
        <f t="shared" si="8"/>
        <v/>
      </c>
    </row>
    <row r="182" spans="9:11" x14ac:dyDescent="0.25">
      <c r="I182" s="18" t="str">
        <f t="shared" si="7"/>
        <v/>
      </c>
      <c r="K182" s="18" t="str">
        <f t="shared" si="8"/>
        <v/>
      </c>
    </row>
    <row r="183" spans="9:11" x14ac:dyDescent="0.25">
      <c r="I183" s="18" t="str">
        <f t="shared" si="7"/>
        <v/>
      </c>
      <c r="K183" s="18" t="str">
        <f t="shared" si="8"/>
        <v/>
      </c>
    </row>
    <row r="184" spans="9:11" x14ac:dyDescent="0.25">
      <c r="I184" s="18" t="str">
        <f t="shared" si="7"/>
        <v/>
      </c>
      <c r="K184" s="18" t="str">
        <f t="shared" si="8"/>
        <v/>
      </c>
    </row>
    <row r="185" spans="9:11" x14ac:dyDescent="0.25">
      <c r="I185" s="18" t="str">
        <f t="shared" si="7"/>
        <v/>
      </c>
      <c r="K185" s="18" t="str">
        <f t="shared" si="8"/>
        <v/>
      </c>
    </row>
    <row r="186" spans="9:11" x14ac:dyDescent="0.25">
      <c r="I186" s="18" t="str">
        <f t="shared" si="7"/>
        <v/>
      </c>
      <c r="K186" s="18" t="str">
        <f t="shared" si="8"/>
        <v/>
      </c>
    </row>
    <row r="187" spans="9:11" x14ac:dyDescent="0.25">
      <c r="I187" s="18" t="str">
        <f t="shared" si="7"/>
        <v/>
      </c>
      <c r="K187" s="18" t="str">
        <f t="shared" si="8"/>
        <v/>
      </c>
    </row>
    <row r="188" spans="9:11" x14ac:dyDescent="0.25">
      <c r="I188" s="18" t="str">
        <f t="shared" si="7"/>
        <v/>
      </c>
      <c r="K188" s="18" t="str">
        <f t="shared" si="8"/>
        <v/>
      </c>
    </row>
    <row r="189" spans="9:11" x14ac:dyDescent="0.25">
      <c r="I189" s="18" t="str">
        <f t="shared" si="7"/>
        <v/>
      </c>
      <c r="K189" s="18" t="str">
        <f t="shared" si="8"/>
        <v/>
      </c>
    </row>
    <row r="190" spans="9:11" x14ac:dyDescent="0.25">
      <c r="I190" s="18" t="str">
        <f t="shared" si="7"/>
        <v/>
      </c>
      <c r="K190" s="18" t="str">
        <f t="shared" si="8"/>
        <v/>
      </c>
    </row>
    <row r="191" spans="9:11" x14ac:dyDescent="0.25">
      <c r="I191" s="18" t="str">
        <f t="shared" si="7"/>
        <v/>
      </c>
      <c r="K191" s="18" t="str">
        <f t="shared" si="8"/>
        <v/>
      </c>
    </row>
    <row r="192" spans="9:11" x14ac:dyDescent="0.25">
      <c r="I192" s="18" t="str">
        <f t="shared" si="7"/>
        <v/>
      </c>
      <c r="K192" s="18" t="str">
        <f t="shared" si="8"/>
        <v/>
      </c>
    </row>
    <row r="193" spans="9:11" x14ac:dyDescent="0.25">
      <c r="I193" s="18" t="str">
        <f t="shared" si="7"/>
        <v/>
      </c>
      <c r="K193" s="18" t="str">
        <f t="shared" ref="K193:K219" si="9">IFERROR(SMALL($I$8:$I$219,B194),"")</f>
        <v/>
      </c>
    </row>
    <row r="194" spans="9:11" x14ac:dyDescent="0.25">
      <c r="I194" s="18" t="str">
        <f t="shared" si="7"/>
        <v/>
      </c>
      <c r="K194" s="18" t="str">
        <f t="shared" si="9"/>
        <v/>
      </c>
    </row>
    <row r="195" spans="9:11" x14ac:dyDescent="0.25">
      <c r="I195" s="18" t="str">
        <f t="shared" si="7"/>
        <v/>
      </c>
      <c r="K195" s="18" t="str">
        <f t="shared" si="9"/>
        <v/>
      </c>
    </row>
    <row r="196" spans="9:11" x14ac:dyDescent="0.25">
      <c r="I196" s="18" t="str">
        <f t="shared" si="7"/>
        <v/>
      </c>
      <c r="K196" s="18" t="str">
        <f t="shared" si="9"/>
        <v/>
      </c>
    </row>
    <row r="197" spans="9:11" x14ac:dyDescent="0.25">
      <c r="I197" s="18" t="str">
        <f t="shared" si="7"/>
        <v/>
      </c>
      <c r="K197" s="18" t="str">
        <f t="shared" si="9"/>
        <v/>
      </c>
    </row>
    <row r="198" spans="9:11" x14ac:dyDescent="0.25">
      <c r="I198" s="18" t="str">
        <f t="shared" si="7"/>
        <v/>
      </c>
      <c r="K198" s="18" t="str">
        <f t="shared" si="9"/>
        <v/>
      </c>
    </row>
    <row r="199" spans="9:11" x14ac:dyDescent="0.25">
      <c r="I199" s="18" t="str">
        <f t="shared" si="7"/>
        <v/>
      </c>
      <c r="K199" s="18" t="str">
        <f t="shared" si="9"/>
        <v/>
      </c>
    </row>
    <row r="200" spans="9:11" x14ac:dyDescent="0.25">
      <c r="I200" s="18" t="str">
        <f t="shared" si="7"/>
        <v/>
      </c>
      <c r="K200" s="18" t="str">
        <f t="shared" si="9"/>
        <v/>
      </c>
    </row>
    <row r="201" spans="9:11" x14ac:dyDescent="0.25">
      <c r="I201" s="18" t="str">
        <f t="shared" si="7"/>
        <v/>
      </c>
      <c r="K201" s="18" t="str">
        <f t="shared" si="9"/>
        <v/>
      </c>
    </row>
    <row r="202" spans="9:11" x14ac:dyDescent="0.25">
      <c r="I202" s="18" t="str">
        <f t="shared" ref="I202:I207" si="10">IF(D202=0,"",B202)</f>
        <v/>
      </c>
      <c r="K202" s="18" t="str">
        <f t="shared" si="9"/>
        <v/>
      </c>
    </row>
    <row r="203" spans="9:11" x14ac:dyDescent="0.25">
      <c r="I203" s="18" t="str">
        <f t="shared" si="10"/>
        <v/>
      </c>
      <c r="K203" s="18" t="str">
        <f t="shared" si="9"/>
        <v/>
      </c>
    </row>
    <row r="204" spans="9:11" x14ac:dyDescent="0.25">
      <c r="I204" s="18" t="str">
        <f t="shared" si="10"/>
        <v/>
      </c>
      <c r="K204" s="18" t="str">
        <f t="shared" si="9"/>
        <v/>
      </c>
    </row>
    <row r="205" spans="9:11" x14ac:dyDescent="0.25">
      <c r="I205" s="18" t="str">
        <f t="shared" si="10"/>
        <v/>
      </c>
      <c r="K205" s="18" t="str">
        <f t="shared" si="9"/>
        <v/>
      </c>
    </row>
    <row r="206" spans="9:11" x14ac:dyDescent="0.25">
      <c r="I206" s="18" t="str">
        <f t="shared" si="10"/>
        <v/>
      </c>
      <c r="K206" s="18" t="str">
        <f t="shared" si="9"/>
        <v/>
      </c>
    </row>
    <row r="207" spans="9:11" x14ac:dyDescent="0.25">
      <c r="I207" s="18" t="str">
        <f t="shared" si="10"/>
        <v/>
      </c>
      <c r="K207" s="18" t="str">
        <f t="shared" si="9"/>
        <v/>
      </c>
    </row>
    <row r="208" spans="9:11" x14ac:dyDescent="0.25">
      <c r="I208" s="18" t="str">
        <f t="shared" ref="I208:I214" si="11">IF(D209=0,"",B209)</f>
        <v/>
      </c>
      <c r="K208" s="18" t="str">
        <f t="shared" si="9"/>
        <v/>
      </c>
    </row>
    <row r="209" spans="9:11" x14ac:dyDescent="0.25">
      <c r="I209" s="18" t="str">
        <f t="shared" si="11"/>
        <v/>
      </c>
      <c r="K209" s="18" t="str">
        <f t="shared" si="9"/>
        <v/>
      </c>
    </row>
    <row r="210" spans="9:11" x14ac:dyDescent="0.25">
      <c r="I210" s="18" t="str">
        <f t="shared" si="11"/>
        <v/>
      </c>
      <c r="K210" s="18" t="str">
        <f t="shared" si="9"/>
        <v/>
      </c>
    </row>
    <row r="211" spans="9:11" x14ac:dyDescent="0.25">
      <c r="I211" s="18" t="str">
        <f t="shared" si="11"/>
        <v/>
      </c>
      <c r="K211" s="18" t="str">
        <f t="shared" si="9"/>
        <v/>
      </c>
    </row>
    <row r="212" spans="9:11" x14ac:dyDescent="0.25">
      <c r="I212" s="18" t="str">
        <f t="shared" si="11"/>
        <v/>
      </c>
      <c r="K212" s="18" t="str">
        <f t="shared" si="9"/>
        <v/>
      </c>
    </row>
    <row r="213" spans="9:11" x14ac:dyDescent="0.25">
      <c r="I213" s="18" t="str">
        <f t="shared" si="11"/>
        <v/>
      </c>
      <c r="K213" s="18" t="str">
        <f t="shared" si="9"/>
        <v/>
      </c>
    </row>
    <row r="214" spans="9:11" x14ac:dyDescent="0.25">
      <c r="I214" s="18" t="str">
        <f t="shared" si="11"/>
        <v/>
      </c>
      <c r="K214" s="18" t="str">
        <f t="shared" si="9"/>
        <v/>
      </c>
    </row>
    <row r="215" spans="9:11" x14ac:dyDescent="0.25">
      <c r="I215" s="18" t="str">
        <f t="shared" ref="I215:I219" si="12">IF(D216=0,"",B216)</f>
        <v/>
      </c>
      <c r="K215" s="18" t="str">
        <f t="shared" si="9"/>
        <v/>
      </c>
    </row>
    <row r="216" spans="9:11" x14ac:dyDescent="0.25">
      <c r="I216" s="18" t="str">
        <f t="shared" si="12"/>
        <v/>
      </c>
      <c r="K216" s="18" t="str">
        <f t="shared" si="9"/>
        <v/>
      </c>
    </row>
    <row r="217" spans="9:11" x14ac:dyDescent="0.25">
      <c r="I217" s="18" t="str">
        <f t="shared" si="12"/>
        <v/>
      </c>
      <c r="K217" s="18" t="str">
        <f t="shared" si="9"/>
        <v/>
      </c>
    </row>
    <row r="218" spans="9:11" x14ac:dyDescent="0.25">
      <c r="I218" s="18" t="str">
        <f t="shared" si="12"/>
        <v/>
      </c>
      <c r="K218" s="18" t="str">
        <f t="shared" si="9"/>
        <v/>
      </c>
    </row>
    <row r="219" spans="9:11" x14ac:dyDescent="0.25">
      <c r="I219" s="18" t="str">
        <f t="shared" si="12"/>
        <v/>
      </c>
      <c r="K219" s="18" t="str">
        <f t="shared" si="9"/>
        <v/>
      </c>
    </row>
  </sheetData>
  <sheetProtection sheet="1" selectLockedCells="1"/>
  <mergeCells count="3">
    <mergeCell ref="A6:G6"/>
    <mergeCell ref="A2:H2"/>
    <mergeCell ref="A4:H4"/>
  </mergeCells>
  <conditionalFormatting sqref="D39:D139">
    <cfRule type="cellIs" dxfId="3" priority="9" operator="greaterThan">
      <formula>$C39</formula>
    </cfRule>
  </conditionalFormatting>
  <conditionalFormatting sqref="E1 E39:E1048576 E3 E5:E36">
    <cfRule type="duplicateValues" dxfId="2" priority="1"/>
  </conditionalFormatting>
  <dataValidations count="1">
    <dataValidation type="custom" allowBlank="1" showErrorMessage="1" errorTitle="Maximum dépassé" error="Nous ne pouvons pas vous fournir plus d'articles que la quantité disponible." promptTitle="Commande" prompt="Quantité demandée" sqref="D9:D38" xr:uid="{55734ED2-B743-4874-BEED-BBBA9D3B0B19}">
      <formula1>C9&gt;=D9</formula1>
    </dataValidation>
  </dataValidations>
  <pageMargins left="0.7" right="0.7" top="1.5126811594202898" bottom="0.73958333333333337" header="0.3" footer="0.3"/>
  <pageSetup paperSize="9" orientation="portrait" r:id="rId1"/>
  <headerFooter>
    <oddHeader>&amp;L&amp;G&amp;R&amp;"Century Gothic,Normal"&amp;10Société de Développement
Grône-Loye Tourisme
Case postale 47
 3979 Grône
www.grone.ch
grone_loye_tourisme@netplus.ch</oddHeader>
    <oddFooter>&amp;R&amp;"Century Gothic,Normal"&amp;D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2928-3C95-4A2A-9457-B2A37AD0B6D9}">
  <dimension ref="A1:J50"/>
  <sheetViews>
    <sheetView topLeftCell="A39" zoomScale="130" zoomScaleNormal="130" workbookViewId="0">
      <selection activeCell="E9" sqref="E9"/>
    </sheetView>
  </sheetViews>
  <sheetFormatPr baseColWidth="10" defaultColWidth="0" defaultRowHeight="14" x14ac:dyDescent="0.3"/>
  <cols>
    <col min="1" max="1" width="3.26953125" style="1" customWidth="1"/>
    <col min="2" max="2" width="6.453125" style="3" customWidth="1"/>
    <col min="3" max="4" width="6.453125" style="4" customWidth="1"/>
    <col min="5" max="5" width="47.453125" style="5" customWidth="1"/>
    <col min="6" max="6" width="16.453125" style="2" customWidth="1"/>
    <col min="7" max="7" width="3.26953125" style="1" customWidth="1"/>
    <col min="8" max="16384" width="11.453125" style="1" hidden="1"/>
  </cols>
  <sheetData>
    <row r="1" spans="1:10" s="12" customFormat="1" ht="13.5" hidden="1" x14ac:dyDescent="0.25">
      <c r="A1" s="7"/>
      <c r="B1" s="8"/>
      <c r="C1" s="9"/>
      <c r="D1" s="9"/>
      <c r="E1" s="10"/>
      <c r="F1" s="11"/>
      <c r="G1" s="7"/>
    </row>
    <row r="2" spans="1:10" s="12" customFormat="1" ht="27.75" customHeight="1" x14ac:dyDescent="0.25">
      <c r="A2" s="54" t="s">
        <v>12</v>
      </c>
      <c r="B2" s="54"/>
      <c r="C2" s="54"/>
      <c r="D2" s="54"/>
      <c r="E2" s="54"/>
      <c r="F2" s="54"/>
      <c r="G2" s="51"/>
    </row>
    <row r="3" spans="1:10" s="12" customFormat="1" ht="13.5" hidden="1" x14ac:dyDescent="0.25">
      <c r="B3" s="13"/>
      <c r="C3" s="14"/>
      <c r="D3" s="14"/>
      <c r="E3" s="15"/>
      <c r="F3" s="16"/>
    </row>
    <row r="4" spans="1:10" s="12" customFormat="1" ht="4.5" customHeight="1" x14ac:dyDescent="0.25">
      <c r="B4" s="13"/>
      <c r="C4" s="14"/>
      <c r="D4" s="14"/>
      <c r="E4" s="15"/>
      <c r="F4" s="16"/>
    </row>
    <row r="5" spans="1:10" s="52" customFormat="1" ht="20.5" x14ac:dyDescent="0.35">
      <c r="A5" s="55" t="str">
        <f ca="1">Inventaire!A4</f>
        <v>Année 2024</v>
      </c>
      <c r="B5" s="55"/>
      <c r="C5" s="55"/>
      <c r="D5" s="55"/>
      <c r="E5" s="55"/>
      <c r="F5" s="55"/>
    </row>
    <row r="6" spans="1:10" s="12" customFormat="1" ht="6" customHeight="1" x14ac:dyDescent="0.25">
      <c r="A6" s="23"/>
      <c r="B6" s="23"/>
      <c r="C6" s="23"/>
      <c r="D6" s="23"/>
      <c r="E6" s="23"/>
      <c r="F6" s="23"/>
      <c r="H6" s="18"/>
      <c r="J6" s="18"/>
    </row>
    <row r="7" spans="1:10" s="12" customFormat="1" ht="13.5" x14ac:dyDescent="0.25">
      <c r="A7" s="53" t="s">
        <v>25</v>
      </c>
      <c r="B7" s="53"/>
      <c r="C7" s="53"/>
      <c r="D7" s="53"/>
      <c r="E7" s="53"/>
      <c r="F7" s="53"/>
      <c r="H7" s="18"/>
      <c r="J7" s="18"/>
    </row>
    <row r="8" spans="1:10" s="12" customFormat="1" ht="8.25" customHeight="1" x14ac:dyDescent="0.25">
      <c r="A8" s="25"/>
      <c r="B8" s="25"/>
      <c r="C8" s="25"/>
      <c r="D8" s="25"/>
      <c r="E8" s="25"/>
      <c r="F8" s="25"/>
      <c r="H8" s="18"/>
      <c r="J8" s="18"/>
    </row>
    <row r="9" spans="1:10" s="31" customFormat="1" ht="14.25" customHeight="1" x14ac:dyDescent="0.3">
      <c r="A9" s="61" t="s">
        <v>8</v>
      </c>
      <c r="B9" s="61"/>
      <c r="C9" s="61"/>
      <c r="D9" s="61"/>
      <c r="E9" s="50"/>
      <c r="F9" s="46"/>
    </row>
    <row r="10" spans="1:10" s="31" customFormat="1" ht="14.25" customHeight="1" x14ac:dyDescent="0.3">
      <c r="A10" s="61" t="s">
        <v>9</v>
      </c>
      <c r="B10" s="61"/>
      <c r="C10" s="61"/>
      <c r="D10" s="61"/>
      <c r="E10" s="50"/>
      <c r="F10" s="46"/>
    </row>
    <row r="11" spans="1:10" s="31" customFormat="1" ht="14.25" customHeight="1" x14ac:dyDescent="0.3">
      <c r="A11" s="61" t="s">
        <v>10</v>
      </c>
      <c r="B11" s="61"/>
      <c r="C11" s="61"/>
      <c r="D11" s="61"/>
      <c r="E11" s="50"/>
      <c r="F11" s="47"/>
    </row>
    <row r="12" spans="1:10" s="31" customFormat="1" ht="14.25" customHeight="1" x14ac:dyDescent="0.3">
      <c r="A12" s="61" t="s">
        <v>27</v>
      </c>
      <c r="B12" s="61"/>
      <c r="C12" s="61"/>
      <c r="D12" s="61"/>
      <c r="E12" s="50"/>
      <c r="F12" s="47"/>
    </row>
    <row r="13" spans="1:10" s="31" customFormat="1" ht="8.25" customHeight="1" thickBot="1" x14ac:dyDescent="0.3">
      <c r="B13" s="48"/>
      <c r="C13" s="33"/>
      <c r="D13" s="33"/>
      <c r="E13" s="34"/>
      <c r="F13" s="49"/>
    </row>
    <row r="14" spans="1:10" s="26" customFormat="1" ht="14.25" customHeight="1" thickBot="1" x14ac:dyDescent="0.4">
      <c r="B14" s="27" t="s">
        <v>6</v>
      </c>
      <c r="C14" s="28" t="s">
        <v>45</v>
      </c>
      <c r="D14" s="57" t="s">
        <v>0</v>
      </c>
      <c r="E14" s="57"/>
      <c r="F14" s="29" t="s">
        <v>11</v>
      </c>
    </row>
    <row r="15" spans="1:10" s="31" customFormat="1" ht="14.25" customHeight="1" x14ac:dyDescent="0.25">
      <c r="B15" s="32" t="str">
        <f>Inventaire!K9</f>
        <v/>
      </c>
      <c r="C15" s="33" t="str">
        <f>IF(ISNA(VLOOKUP(B15,Inventaire!$B$9:$F$224,3,FALSE)),"",VLOOKUP(B15,Inventaire!$B$9:$F$224,3,FALSE))</f>
        <v/>
      </c>
      <c r="D15" s="56" t="str">
        <f>IF(ISNA(VLOOKUP($B15,Inventaire!$B$9:$F$224,4,FALSE)),"",VLOOKUP($B15,Inventaire!$B$9:$F$224,4,FALSE))</f>
        <v/>
      </c>
      <c r="E15" s="56"/>
      <c r="F15" s="35">
        <f>IF(ISNA(VLOOKUP($B15,Inventaire!$B$9:$F$224,5,FALSE)),0,VLOOKUP($B15,Inventaire!$B$9:$F$224,5,FALSE)*C15)</f>
        <v>0</v>
      </c>
    </row>
    <row r="16" spans="1:10" s="31" customFormat="1" ht="14.25" customHeight="1" x14ac:dyDescent="0.25">
      <c r="B16" s="32" t="str">
        <f>Inventaire!K10</f>
        <v/>
      </c>
      <c r="C16" s="33" t="str">
        <f>IF(ISNA(VLOOKUP(B16,Inventaire!$B$9:$F$224,3,FALSE)),"",VLOOKUP(B16,Inventaire!$B$9:$F$224,3,FALSE))</f>
        <v/>
      </c>
      <c r="D16" s="56" t="str">
        <f>IF(ISNA(VLOOKUP($B16,Inventaire!$B$9:$F$224,4,FALSE)),"",VLOOKUP($B16,Inventaire!$B$9:$F$224,4,FALSE))</f>
        <v/>
      </c>
      <c r="E16" s="56"/>
      <c r="F16" s="35">
        <f>IF(ISNA(VLOOKUP($B16,Inventaire!$B$9:$F$224,5,FALSE)),0,VLOOKUP($B16,Inventaire!$B$9:$F$224,5,FALSE)*C16)</f>
        <v>0</v>
      </c>
    </row>
    <row r="17" spans="2:6" s="31" customFormat="1" ht="14.25" customHeight="1" x14ac:dyDescent="0.25">
      <c r="B17" s="32" t="str">
        <f>Inventaire!K11</f>
        <v/>
      </c>
      <c r="C17" s="33" t="str">
        <f>IF(ISNA(VLOOKUP(B17,Inventaire!$B$9:$F$224,3,FALSE)),"",VLOOKUP(B17,Inventaire!$B$9:$F$224,3,FALSE))</f>
        <v/>
      </c>
      <c r="D17" s="56" t="str">
        <f>IF(ISNA(VLOOKUP($B17,Inventaire!$B$9:$F$224,4,FALSE)),"",VLOOKUP($B17,Inventaire!$B$9:$F$224,4,FALSE))</f>
        <v/>
      </c>
      <c r="E17" s="56"/>
      <c r="F17" s="35">
        <f>IF(ISNA(VLOOKUP($B17,Inventaire!$B$9:$F$224,5,FALSE)),0,VLOOKUP($B17,Inventaire!$B$9:$F$224,5,FALSE)*C17)</f>
        <v>0</v>
      </c>
    </row>
    <row r="18" spans="2:6" s="31" customFormat="1" ht="14.25" customHeight="1" x14ac:dyDescent="0.25">
      <c r="B18" s="32" t="str">
        <f>Inventaire!K12</f>
        <v/>
      </c>
      <c r="C18" s="33" t="str">
        <f>IF(ISNA(VLOOKUP(B18,Inventaire!$B$9:$F$224,3,FALSE)),"",VLOOKUP(B18,Inventaire!$B$9:$F$224,3,FALSE))</f>
        <v/>
      </c>
      <c r="D18" s="56" t="str">
        <f>IF(ISNA(VLOOKUP($B18,Inventaire!$B$9:$F$224,4,FALSE)),"",VLOOKUP($B18,Inventaire!$B$9:$F$224,4,FALSE))</f>
        <v/>
      </c>
      <c r="E18" s="56"/>
      <c r="F18" s="35">
        <f>IF(ISNA(VLOOKUP($B18,Inventaire!$B$9:$F$224,5,FALSE)),0,VLOOKUP($B18,Inventaire!$B$9:$F$224,5,FALSE)*C18)</f>
        <v>0</v>
      </c>
    </row>
    <row r="19" spans="2:6" s="31" customFormat="1" ht="14.25" customHeight="1" x14ac:dyDescent="0.25">
      <c r="B19" s="32" t="str">
        <f>Inventaire!K13</f>
        <v/>
      </c>
      <c r="C19" s="33" t="str">
        <f>IF(ISNA(VLOOKUP(B19,Inventaire!$B$9:$F$224,3,FALSE)),"",VLOOKUP(B19,Inventaire!$B$9:$F$224,3,FALSE))</f>
        <v/>
      </c>
      <c r="D19" s="56" t="str">
        <f>IF(ISNA(VLOOKUP($B19,Inventaire!$B$9:$F$224,4,FALSE)),"",VLOOKUP($B19,Inventaire!$B$9:$F$224,4,FALSE))</f>
        <v/>
      </c>
      <c r="E19" s="56"/>
      <c r="F19" s="35">
        <f>IF(ISNA(VLOOKUP($B19,Inventaire!$B$9:$F$224,5,FALSE)),0,VLOOKUP($B19,Inventaire!$B$9:$F$224,5,FALSE)*C19)</f>
        <v>0</v>
      </c>
    </row>
    <row r="20" spans="2:6" s="31" customFormat="1" ht="14.25" customHeight="1" x14ac:dyDescent="0.25">
      <c r="B20" s="32" t="str">
        <f>Inventaire!K14</f>
        <v/>
      </c>
      <c r="C20" s="33" t="str">
        <f>IF(ISNA(VLOOKUP(B20,Inventaire!$B$9:$F$224,3,FALSE)),"",VLOOKUP(B20,Inventaire!$B$9:$F$224,3,FALSE))</f>
        <v/>
      </c>
      <c r="D20" s="56" t="str">
        <f>IF(ISNA(VLOOKUP($B20,Inventaire!$B$9:$F$224,4,FALSE)),"",VLOOKUP($B20,Inventaire!$B$9:$F$224,4,FALSE))</f>
        <v/>
      </c>
      <c r="E20" s="56"/>
      <c r="F20" s="35">
        <f>IF(ISNA(VLOOKUP($B20,Inventaire!$B$9:$F$224,5,FALSE)),0,VLOOKUP($B20,Inventaire!$B$9:$F$224,5,FALSE)*C20)</f>
        <v>0</v>
      </c>
    </row>
    <row r="21" spans="2:6" s="31" customFormat="1" ht="14.25" customHeight="1" x14ac:dyDescent="0.25">
      <c r="B21" s="32" t="str">
        <f>Inventaire!K15</f>
        <v/>
      </c>
      <c r="C21" s="33" t="str">
        <f>IF(ISNA(VLOOKUP(B21,Inventaire!$B$9:$F$224,3,FALSE)),"",VLOOKUP(B21,Inventaire!$B$9:$F$224,3,FALSE))</f>
        <v/>
      </c>
      <c r="D21" s="56" t="str">
        <f>IF(ISNA(VLOOKUP($B21,Inventaire!$B$9:$F$224,4,FALSE)),"",VLOOKUP($B21,Inventaire!$B$9:$F$224,4,FALSE))</f>
        <v/>
      </c>
      <c r="E21" s="56"/>
      <c r="F21" s="35">
        <f>IF(ISNA(VLOOKUP($B21,Inventaire!$B$9:$F$224,5,FALSE)),0,VLOOKUP($B21,Inventaire!$B$9:$F$224,5,FALSE)*C21)</f>
        <v>0</v>
      </c>
    </row>
    <row r="22" spans="2:6" s="31" customFormat="1" ht="14.25" customHeight="1" x14ac:dyDescent="0.25">
      <c r="B22" s="32" t="str">
        <f>Inventaire!K16</f>
        <v/>
      </c>
      <c r="C22" s="33" t="str">
        <f>IF(ISNA(VLOOKUP(B22,Inventaire!$B$9:$F$224,3,FALSE)),"",VLOOKUP(B22,Inventaire!$B$9:$F$224,3,FALSE))</f>
        <v/>
      </c>
      <c r="D22" s="56" t="str">
        <f>IF(ISNA(VLOOKUP($B22,Inventaire!$B$9:$F$224,4,FALSE)),"",VLOOKUP($B22,Inventaire!$B$9:$F$224,4,FALSE))</f>
        <v/>
      </c>
      <c r="E22" s="56"/>
      <c r="F22" s="35">
        <f>IF(ISNA(VLOOKUP($B22,Inventaire!$B$9:$F$224,5,FALSE)),0,VLOOKUP($B22,Inventaire!$B$9:$F$224,5,FALSE)*C22)</f>
        <v>0</v>
      </c>
    </row>
    <row r="23" spans="2:6" s="31" customFormat="1" ht="14.25" customHeight="1" x14ac:dyDescent="0.25">
      <c r="B23" s="32" t="str">
        <f>Inventaire!K17</f>
        <v/>
      </c>
      <c r="C23" s="33" t="str">
        <f>IF(ISNA(VLOOKUP(B23,Inventaire!$B$9:$F$224,3,FALSE)),"",VLOOKUP(B23,Inventaire!$B$9:$F$224,3,FALSE))</f>
        <v/>
      </c>
      <c r="D23" s="56" t="str">
        <f>IF(ISNA(VLOOKUP($B23,Inventaire!$B$9:$F$224,4,FALSE)),"",VLOOKUP($B23,Inventaire!$B$9:$F$224,4,FALSE))</f>
        <v/>
      </c>
      <c r="E23" s="56"/>
      <c r="F23" s="35">
        <f>IF(ISNA(VLOOKUP($B23,Inventaire!$B$9:$F$224,5,FALSE)),0,VLOOKUP($B23,Inventaire!$B$9:$F$224,5,FALSE)*C23)</f>
        <v>0</v>
      </c>
    </row>
    <row r="24" spans="2:6" s="31" customFormat="1" ht="14.25" customHeight="1" x14ac:dyDescent="0.25">
      <c r="B24" s="32" t="str">
        <f>Inventaire!K18</f>
        <v/>
      </c>
      <c r="C24" s="33" t="str">
        <f>IF(ISNA(VLOOKUP(B24,Inventaire!$B$9:$F$224,3,FALSE)),"",VLOOKUP(B24,Inventaire!$B$9:$F$224,3,FALSE))</f>
        <v/>
      </c>
      <c r="D24" s="56" t="str">
        <f>IF(ISNA(VLOOKUP($B24,Inventaire!$B$9:$F$224,4,FALSE)),"",VLOOKUP($B24,Inventaire!$B$9:$F$224,4,FALSE))</f>
        <v/>
      </c>
      <c r="E24" s="56"/>
      <c r="F24" s="35">
        <f>IF(ISNA(VLOOKUP($B24,Inventaire!$B$9:$F$224,5,FALSE)),0,VLOOKUP($B24,Inventaire!$B$9:$F$224,5,FALSE)*C24)</f>
        <v>0</v>
      </c>
    </row>
    <row r="25" spans="2:6" s="31" customFormat="1" ht="14.25" customHeight="1" x14ac:dyDescent="0.25">
      <c r="B25" s="32" t="str">
        <f>Inventaire!K19</f>
        <v/>
      </c>
      <c r="C25" s="33" t="str">
        <f>IF(ISNA(VLOOKUP(B25,Inventaire!$B$9:$F$224,3,FALSE)),"",VLOOKUP(B25,Inventaire!$B$9:$F$224,3,FALSE))</f>
        <v/>
      </c>
      <c r="D25" s="56" t="str">
        <f>IF(ISNA(VLOOKUP($B25,Inventaire!$B$9:$F$224,4,FALSE)),"",VLOOKUP($B25,Inventaire!$B$9:$F$224,4,FALSE))</f>
        <v/>
      </c>
      <c r="E25" s="56"/>
      <c r="F25" s="35">
        <f>IF(ISNA(VLOOKUP($B25,Inventaire!$B$9:$F$224,5,FALSE)),0,VLOOKUP($B25,Inventaire!$B$9:$F$224,5,FALSE)*C25)</f>
        <v>0</v>
      </c>
    </row>
    <row r="26" spans="2:6" s="31" customFormat="1" ht="14.25" customHeight="1" x14ac:dyDescent="0.25">
      <c r="B26" s="32" t="str">
        <f>Inventaire!K20</f>
        <v/>
      </c>
      <c r="C26" s="33" t="str">
        <f>IF(ISNA(VLOOKUP(B26,Inventaire!$B$9:$F$224,3,FALSE)),"",VLOOKUP(B26,Inventaire!$B$9:$F$224,3,FALSE))</f>
        <v/>
      </c>
      <c r="D26" s="56" t="str">
        <f>IF(ISNA(VLOOKUP($B26,Inventaire!$B$9:$F$224,4,FALSE)),"",VLOOKUP($B26,Inventaire!$B$9:$F$224,4,FALSE))</f>
        <v/>
      </c>
      <c r="E26" s="56"/>
      <c r="F26" s="35">
        <f>IF(ISNA(VLOOKUP($B26,Inventaire!$B$9:$F$224,5,FALSE)),0,VLOOKUP($B26,Inventaire!$B$9:$F$224,5,FALSE)*C26)</f>
        <v>0</v>
      </c>
    </row>
    <row r="27" spans="2:6" s="31" customFormat="1" ht="14.25" customHeight="1" x14ac:dyDescent="0.25">
      <c r="B27" s="32" t="str">
        <f>Inventaire!K21</f>
        <v/>
      </c>
      <c r="C27" s="33" t="str">
        <f>IF(ISNA(VLOOKUP(B27,Inventaire!$B$9:$F$224,3,FALSE)),"",VLOOKUP(B27,Inventaire!$B$9:$F$224,3,FALSE))</f>
        <v/>
      </c>
      <c r="D27" s="56" t="str">
        <f>IF(ISNA(VLOOKUP($B27,Inventaire!$B$9:$F$224,4,FALSE)),"",VLOOKUP($B27,Inventaire!$B$9:$F$224,4,FALSE))</f>
        <v/>
      </c>
      <c r="E27" s="56"/>
      <c r="F27" s="35">
        <f>IF(ISNA(VLOOKUP($B27,Inventaire!$B$9:$F$224,5,FALSE)),0,VLOOKUP($B27,Inventaire!$B$9:$F$224,5,FALSE)*C27)</f>
        <v>0</v>
      </c>
    </row>
    <row r="28" spans="2:6" s="31" customFormat="1" ht="14.25" customHeight="1" x14ac:dyDescent="0.25">
      <c r="B28" s="32" t="str">
        <f>Inventaire!K22</f>
        <v/>
      </c>
      <c r="C28" s="33" t="str">
        <f>IF(ISNA(VLOOKUP(B28,Inventaire!$B$9:$F$224,3,FALSE)),"",VLOOKUP(B28,Inventaire!$B$9:$F$224,3,FALSE))</f>
        <v/>
      </c>
      <c r="D28" s="56" t="str">
        <f>IF(ISNA(VLOOKUP($B28,Inventaire!$B$9:$F$224,4,FALSE)),"",VLOOKUP($B28,Inventaire!$B$9:$F$224,4,FALSE))</f>
        <v/>
      </c>
      <c r="E28" s="56"/>
      <c r="F28" s="35">
        <f>IF(ISNA(VLOOKUP($B28,Inventaire!$B$9:$F$224,5,FALSE)),0,VLOOKUP($B28,Inventaire!$B$9:$F$224,5,FALSE)*C28)</f>
        <v>0</v>
      </c>
    </row>
    <row r="29" spans="2:6" s="31" customFormat="1" ht="14.25" customHeight="1" x14ac:dyDescent="0.25">
      <c r="B29" s="32" t="str">
        <f>Inventaire!K23</f>
        <v/>
      </c>
      <c r="C29" s="33" t="str">
        <f>IF(ISNA(VLOOKUP(B29,Inventaire!$B$9:$F$224,3,FALSE)),"",VLOOKUP(B29,Inventaire!$B$9:$F$224,3,FALSE))</f>
        <v/>
      </c>
      <c r="D29" s="56" t="str">
        <f>IF(ISNA(VLOOKUP($B29,Inventaire!$B$9:$F$224,4,FALSE)),"",VLOOKUP($B29,Inventaire!$B$9:$F$224,4,FALSE))</f>
        <v/>
      </c>
      <c r="E29" s="56"/>
      <c r="F29" s="35">
        <f>IF(ISNA(VLOOKUP($B29,Inventaire!$B$9:$F$224,5,FALSE)),0,VLOOKUP($B29,Inventaire!$B$9:$F$224,5,FALSE)*C29)</f>
        <v>0</v>
      </c>
    </row>
    <row r="30" spans="2:6" s="31" customFormat="1" ht="14.25" customHeight="1" x14ac:dyDescent="0.25">
      <c r="B30" s="32" t="str">
        <f>Inventaire!K24</f>
        <v/>
      </c>
      <c r="C30" s="33" t="str">
        <f>IF(ISNA(VLOOKUP(B30,Inventaire!$B$9:$F$224,3,FALSE)),"",VLOOKUP(B30,Inventaire!$B$9:$F$224,3,FALSE))</f>
        <v/>
      </c>
      <c r="D30" s="56" t="str">
        <f>IF(ISNA(VLOOKUP($B30,Inventaire!$B$9:$F$224,4,FALSE)),"",VLOOKUP($B30,Inventaire!$B$9:$F$224,4,FALSE))</f>
        <v/>
      </c>
      <c r="E30" s="56"/>
      <c r="F30" s="35">
        <f>IF(ISNA(VLOOKUP($B30,Inventaire!$B$9:$F$224,5,FALSE)),0,VLOOKUP($B30,Inventaire!$B$9:$F$224,5,FALSE)*C30)</f>
        <v>0</v>
      </c>
    </row>
    <row r="31" spans="2:6" s="31" customFormat="1" ht="14.25" customHeight="1" x14ac:dyDescent="0.25">
      <c r="B31" s="32" t="str">
        <f>Inventaire!K25</f>
        <v/>
      </c>
      <c r="C31" s="33" t="str">
        <f>IF(ISNA(VLOOKUP(B31,Inventaire!$B$9:$F$224,3,FALSE)),"",VLOOKUP(B31,Inventaire!$B$9:$F$224,3,FALSE))</f>
        <v/>
      </c>
      <c r="D31" s="56" t="str">
        <f>IF(ISNA(VLOOKUP($B31,Inventaire!$B$9:$F$224,4,FALSE)),"",VLOOKUP($B31,Inventaire!$B$9:$F$224,4,FALSE))</f>
        <v/>
      </c>
      <c r="E31" s="56"/>
      <c r="F31" s="35">
        <f>IF(ISNA(VLOOKUP($B31,Inventaire!$B$9:$F$224,5,FALSE)),0,VLOOKUP($B31,Inventaire!$B$9:$F$224,5,FALSE)*C31)</f>
        <v>0</v>
      </c>
    </row>
    <row r="32" spans="2:6" s="31" customFormat="1" ht="14.25" customHeight="1" x14ac:dyDescent="0.25">
      <c r="B32" s="32" t="str">
        <f>Inventaire!K26</f>
        <v/>
      </c>
      <c r="C32" s="33" t="str">
        <f>IF(ISNA(VLOOKUP(B32,Inventaire!$B$9:$F$224,3,FALSE)),"",VLOOKUP(B32,Inventaire!$B$9:$F$224,3,FALSE))</f>
        <v/>
      </c>
      <c r="D32" s="56" t="str">
        <f>IF(ISNA(VLOOKUP($B32,Inventaire!$B$9:$F$224,4,FALSE)),"",VLOOKUP($B32,Inventaire!$B$9:$F$224,4,FALSE))</f>
        <v/>
      </c>
      <c r="E32" s="56"/>
      <c r="F32" s="35">
        <f>IF(ISNA(VLOOKUP($B32,Inventaire!$B$9:$F$224,5,FALSE)),0,VLOOKUP($B32,Inventaire!$B$9:$F$224,5,FALSE)*C32)</f>
        <v>0</v>
      </c>
    </row>
    <row r="33" spans="2:6" s="31" customFormat="1" ht="14.25" customHeight="1" x14ac:dyDescent="0.25">
      <c r="B33" s="32" t="str">
        <f>Inventaire!K27</f>
        <v/>
      </c>
      <c r="C33" s="33" t="str">
        <f>IF(ISNA(VLOOKUP(B33,Inventaire!$B$9:$F$224,3,FALSE)),"",VLOOKUP(B33,Inventaire!$B$9:$F$224,3,FALSE))</f>
        <v/>
      </c>
      <c r="D33" s="56" t="str">
        <f>IF(ISNA(VLOOKUP($B33,Inventaire!$B$9:$F$224,4,FALSE)),"",VLOOKUP($B33,Inventaire!$B$9:$F$224,4,FALSE))</f>
        <v/>
      </c>
      <c r="E33" s="56"/>
      <c r="F33" s="35">
        <f>IF(ISNA(VLOOKUP($B33,Inventaire!$B$9:$F$224,5,FALSE)),0,VLOOKUP($B33,Inventaire!$B$9:$F$224,5,FALSE)*C33)</f>
        <v>0</v>
      </c>
    </row>
    <row r="34" spans="2:6" s="31" customFormat="1" ht="14.25" customHeight="1" x14ac:dyDescent="0.25">
      <c r="B34" s="32" t="str">
        <f>Inventaire!K28</f>
        <v/>
      </c>
      <c r="C34" s="33" t="str">
        <f>IF(ISNA(VLOOKUP(B34,Inventaire!$B$9:$F$224,3,FALSE)),"",VLOOKUP(B34,Inventaire!$B$9:$F$224,3,FALSE))</f>
        <v/>
      </c>
      <c r="D34" s="56" t="str">
        <f>IF(ISNA(VLOOKUP($B34,Inventaire!$B$9:$F$224,4,FALSE)),"",VLOOKUP($B34,Inventaire!$B$9:$F$224,4,FALSE))</f>
        <v/>
      </c>
      <c r="E34" s="56"/>
      <c r="F34" s="35">
        <f>IF(ISNA(VLOOKUP($B34,Inventaire!$B$9:$F$224,5,FALSE)),0,VLOOKUP($B34,Inventaire!$B$9:$F$224,5,FALSE)*C34)</f>
        <v>0</v>
      </c>
    </row>
    <row r="35" spans="2:6" s="31" customFormat="1" ht="14.25" customHeight="1" x14ac:dyDescent="0.25">
      <c r="B35" s="32" t="str">
        <f>Inventaire!K29</f>
        <v/>
      </c>
      <c r="C35" s="33" t="str">
        <f>IF(ISNA(VLOOKUP(B35,Inventaire!$B$9:$F$224,3,FALSE)),"",VLOOKUP(B35,Inventaire!$B$9:$F$224,3,FALSE))</f>
        <v/>
      </c>
      <c r="D35" s="56" t="str">
        <f>IF(ISNA(VLOOKUP($B35,Inventaire!$B$9:$F$224,4,FALSE)),"",VLOOKUP($B35,Inventaire!$B$9:$F$224,4,FALSE))</f>
        <v/>
      </c>
      <c r="E35" s="56"/>
      <c r="F35" s="35">
        <f>IF(ISNA(VLOOKUP($B35,Inventaire!$B$9:$F$224,5,FALSE)),0,VLOOKUP($B35,Inventaire!$B$9:$F$224,5,FALSE)*C35)</f>
        <v>0</v>
      </c>
    </row>
    <row r="36" spans="2:6" s="31" customFormat="1" ht="14.25" customHeight="1" x14ac:dyDescent="0.25">
      <c r="B36" s="32" t="str">
        <f>Inventaire!K30</f>
        <v/>
      </c>
      <c r="C36" s="33" t="str">
        <f>IF(ISNA(VLOOKUP(B36,Inventaire!$B$9:$F$224,3,FALSE)),"",VLOOKUP(B36,Inventaire!$B$9:$F$224,3,FALSE))</f>
        <v/>
      </c>
      <c r="D36" s="56" t="str">
        <f>IF(ISNA(VLOOKUP($B36,Inventaire!$B$9:$F$224,4,FALSE)),"",VLOOKUP($B36,Inventaire!$B$9:$F$224,4,FALSE))</f>
        <v/>
      </c>
      <c r="E36" s="56"/>
      <c r="F36" s="35">
        <f>IF(ISNA(VLOOKUP($B36,Inventaire!$B$9:$F$224,5,FALSE)),0,VLOOKUP($B36,Inventaire!$B$9:$F$224,5,FALSE)*C36)</f>
        <v>0</v>
      </c>
    </row>
    <row r="37" spans="2:6" s="31" customFormat="1" ht="14.25" customHeight="1" x14ac:dyDescent="0.25">
      <c r="B37" s="32" t="str">
        <f>Inventaire!K31</f>
        <v/>
      </c>
      <c r="C37" s="33" t="str">
        <f>IF(ISNA(VLOOKUP(B37,Inventaire!$B$9:$F$224,3,FALSE)),"",VLOOKUP(B37,Inventaire!$B$9:$F$224,3,FALSE))</f>
        <v/>
      </c>
      <c r="D37" s="56" t="str">
        <f>IF(ISNA(VLOOKUP($B37,Inventaire!$B$9:$F$224,4,FALSE)),"",VLOOKUP($B37,Inventaire!$B$9:$F$224,4,FALSE))</f>
        <v/>
      </c>
      <c r="E37" s="56"/>
      <c r="F37" s="35">
        <f>IF(ISNA(VLOOKUP($B37,Inventaire!$B$9:$F$224,5,FALSE)),0,VLOOKUP($B37,Inventaire!$B$9:$F$224,5,FALSE)*C37)</f>
        <v>0</v>
      </c>
    </row>
    <row r="38" spans="2:6" s="31" customFormat="1" ht="14.25" customHeight="1" x14ac:dyDescent="0.25">
      <c r="B38" s="32" t="str">
        <f>Inventaire!K32</f>
        <v/>
      </c>
      <c r="C38" s="33" t="str">
        <f>IF(ISNA(VLOOKUP(B38,Inventaire!$B$9:$F$224,3,FALSE)),"",VLOOKUP(B38,Inventaire!$B$9:$F$224,3,FALSE))</f>
        <v/>
      </c>
      <c r="D38" s="56" t="str">
        <f>IF(ISNA(VLOOKUP($B38,Inventaire!$B$9:$F$224,4,FALSE)),"",VLOOKUP($B38,Inventaire!$B$9:$F$224,4,FALSE))</f>
        <v/>
      </c>
      <c r="E38" s="56"/>
      <c r="F38" s="35">
        <f>IF(ISNA(VLOOKUP($B38,Inventaire!$B$9:$F$224,5,FALSE)),0,VLOOKUP($B38,Inventaire!$B$9:$F$224,5,FALSE)*C38)</f>
        <v>0</v>
      </c>
    </row>
    <row r="39" spans="2:6" s="31" customFormat="1" ht="14.25" customHeight="1" x14ac:dyDescent="0.25">
      <c r="B39" s="32" t="str">
        <f>Inventaire!K33</f>
        <v/>
      </c>
      <c r="C39" s="33" t="str">
        <f>IF(ISNA(VLOOKUP(B39,Inventaire!$B$9:$F$224,3,FALSE)),"",VLOOKUP(B39,Inventaire!$B$9:$F$224,3,FALSE))</f>
        <v/>
      </c>
      <c r="D39" s="56" t="str">
        <f>IF(ISNA(VLOOKUP($B39,Inventaire!$B$9:$F$224,4,FALSE)),"",VLOOKUP($B39,Inventaire!$B$9:$F$224,4,FALSE))</f>
        <v/>
      </c>
      <c r="E39" s="56"/>
      <c r="F39" s="35">
        <f>IF(ISNA(VLOOKUP($B39,Inventaire!$B$9:$F$224,5,FALSE)),0,VLOOKUP($B39,Inventaire!$B$9:$F$224,5,FALSE)*C39)</f>
        <v>0</v>
      </c>
    </row>
    <row r="40" spans="2:6" s="31" customFormat="1" ht="14.25" customHeight="1" x14ac:dyDescent="0.25">
      <c r="B40" s="32" t="str">
        <f>Inventaire!K34</f>
        <v/>
      </c>
      <c r="C40" s="33" t="str">
        <f>IF(ISNA(VLOOKUP(B40,Inventaire!$B$9:$F$224,3,FALSE)),"",VLOOKUP(B40,Inventaire!$B$9:$F$224,3,FALSE))</f>
        <v/>
      </c>
      <c r="D40" s="56" t="str">
        <f>IF(ISNA(VLOOKUP($B40,Inventaire!$B$9:$F$224,4,FALSE)),"",VLOOKUP($B40,Inventaire!$B$9:$F$224,4,FALSE))</f>
        <v/>
      </c>
      <c r="E40" s="56"/>
      <c r="F40" s="35">
        <f>IF(ISNA(VLOOKUP($B40,Inventaire!$B$9:$F$224,5,FALSE)),0,VLOOKUP($B40,Inventaire!$B$9:$F$224,5,FALSE)*C40)</f>
        <v>0</v>
      </c>
    </row>
    <row r="41" spans="2:6" s="31" customFormat="1" ht="14.25" customHeight="1" x14ac:dyDescent="0.25">
      <c r="B41" s="32" t="str">
        <f>Inventaire!K35</f>
        <v/>
      </c>
      <c r="C41" s="33" t="str">
        <f>IF(ISNA(VLOOKUP(B41,Inventaire!$B$9:$F$224,3,FALSE)),"",VLOOKUP(B41,Inventaire!$B$9:$F$224,3,FALSE))</f>
        <v/>
      </c>
      <c r="D41" s="56" t="str">
        <f>IF(ISNA(VLOOKUP($B41,Inventaire!$B$9:$F$224,4,FALSE)),"",VLOOKUP($B41,Inventaire!$B$9:$F$224,4,FALSE))</f>
        <v/>
      </c>
      <c r="E41" s="56"/>
      <c r="F41" s="35">
        <f>IF(ISNA(VLOOKUP($B41,Inventaire!$B$9:$F$224,5,FALSE)),0,VLOOKUP($B41,Inventaire!$B$9:$F$224,5,FALSE)*C41)</f>
        <v>0</v>
      </c>
    </row>
    <row r="42" spans="2:6" s="31" customFormat="1" ht="14.25" customHeight="1" x14ac:dyDescent="0.25">
      <c r="B42" s="32" t="str">
        <f>Inventaire!K36</f>
        <v/>
      </c>
      <c r="C42" s="33" t="str">
        <f>IF(ISNA(VLOOKUP(B42,Inventaire!$B$9:$F$224,3,FALSE)),"",VLOOKUP(B42,Inventaire!$B$9:$F$224,3,FALSE))</f>
        <v/>
      </c>
      <c r="D42" s="56" t="str">
        <f>IF(ISNA(VLOOKUP($B42,Inventaire!$B$9:$F$224,4,FALSE)),"",VLOOKUP($B42,Inventaire!$B$9:$F$224,4,FALSE))</f>
        <v/>
      </c>
      <c r="E42" s="56"/>
      <c r="F42" s="35">
        <f>IF(ISNA(VLOOKUP($B42,Inventaire!$B$9:$F$224,5,FALSE)),0,VLOOKUP($B42,Inventaire!$B$9:$F$224,5,FALSE)*C42)</f>
        <v>0</v>
      </c>
    </row>
    <row r="43" spans="2:6" s="31" customFormat="1" ht="14.25" customHeight="1" x14ac:dyDescent="0.25">
      <c r="B43" s="32" t="str">
        <f>Inventaire!K37</f>
        <v/>
      </c>
      <c r="C43" s="33" t="str">
        <f>IF(ISNA(VLOOKUP(B43,Inventaire!$B$9:$F$224,3,FALSE)),"",VLOOKUP(B43,Inventaire!$B$9:$F$224,3,FALSE))</f>
        <v/>
      </c>
      <c r="D43" s="56" t="str">
        <f>IF(ISNA(VLOOKUP($B43,Inventaire!$B$9:$F$224,4,FALSE)),"",VLOOKUP($B43,Inventaire!$B$9:$F$224,4,FALSE))</f>
        <v/>
      </c>
      <c r="E43" s="56"/>
      <c r="F43" s="35">
        <f>IF(ISNA(VLOOKUP($B43,Inventaire!$B$9:$F$224,5,FALSE)),0,VLOOKUP($B43,Inventaire!$B$9:$F$224,5,FALSE)*C43)</f>
        <v>0</v>
      </c>
    </row>
    <row r="44" spans="2:6" s="31" customFormat="1" ht="14.25" customHeight="1" x14ac:dyDescent="0.25">
      <c r="B44" s="32" t="str">
        <f>Inventaire!K38</f>
        <v/>
      </c>
      <c r="C44" s="33" t="str">
        <f>IF(ISNA(VLOOKUP(B44,Inventaire!$B$9:$F$224,3,FALSE)),"",VLOOKUP(B44,Inventaire!$B$9:$F$224,3,FALSE))</f>
        <v/>
      </c>
      <c r="D44" s="56" t="str">
        <f>IF(ISNA(VLOOKUP($B44,Inventaire!$B$9:$F$224,4,FALSE)),"",VLOOKUP($B44,Inventaire!$B$9:$F$224,4,FALSE))</f>
        <v/>
      </c>
      <c r="E44" s="56"/>
      <c r="F44" s="35">
        <f>IF(ISNA(VLOOKUP($B44,Inventaire!$B$9:$F$224,5,FALSE)),0,VLOOKUP($B44,Inventaire!$B$9:$F$224,5,FALSE)*C44)</f>
        <v>0</v>
      </c>
    </row>
    <row r="45" spans="2:6" s="31" customFormat="1" ht="14.25" customHeight="1" x14ac:dyDescent="0.25">
      <c r="B45" s="32"/>
      <c r="C45" s="33"/>
      <c r="D45" s="34"/>
      <c r="F45" s="35"/>
    </row>
    <row r="46" spans="2:6" s="31" customFormat="1" ht="14.25" customHeight="1" x14ac:dyDescent="0.25">
      <c r="B46" s="36" t="str">
        <f>Inventaire!K48</f>
        <v/>
      </c>
      <c r="C46" s="37" t="str">
        <f>IF(ISNA(VLOOKUP(B46,Inventaire!$B$9:$F$224,3,FALSE)),"",VLOOKUP(B46,Inventaire!$B$9:$F$224,3,FALSE))</f>
        <v/>
      </c>
      <c r="D46" s="38" t="str">
        <f>IF(ISNA(VLOOKUP($B46,Inventaire!$B$9:$F$224,4,FALSE)),"",VLOOKUP($B46,Inventaire!$B$9:$F$224,4,FALSE))</f>
        <v/>
      </c>
      <c r="E46" s="39" t="s">
        <v>47</v>
      </c>
      <c r="F46" s="40">
        <f>SUM(F15:F44)</f>
        <v>0</v>
      </c>
    </row>
    <row r="47" spans="2:6" s="31" customFormat="1" ht="14.25" customHeight="1" x14ac:dyDescent="0.25">
      <c r="B47" s="32"/>
      <c r="C47" s="33"/>
      <c r="E47" s="41" t="str">
        <f>IF(F47=0,"","Rabais pour forfait maximal")</f>
        <v/>
      </c>
      <c r="F47" s="35">
        <f>IF(SUM(F15:F44)&gt;Inventaire!F40,Inventaire!F40-SUM(F15:F44),0)</f>
        <v>0</v>
      </c>
    </row>
    <row r="48" spans="2:6" s="31" customFormat="1" ht="14.25" customHeight="1" thickBot="1" x14ac:dyDescent="0.3">
      <c r="B48" s="42"/>
      <c r="C48" s="43"/>
      <c r="D48" s="43"/>
      <c r="E48" s="44" t="s">
        <v>46</v>
      </c>
      <c r="F48" s="45">
        <f>SUM(F15:F44)+F47</f>
        <v>0</v>
      </c>
    </row>
    <row r="49" spans="2:6" s="31" customFormat="1" ht="27.75" customHeight="1" thickTop="1" thickBot="1" x14ac:dyDescent="0.35">
      <c r="B49" s="58" t="s">
        <v>48</v>
      </c>
      <c r="C49" s="59"/>
      <c r="D49" s="59"/>
      <c r="E49" s="59"/>
      <c r="F49" s="60"/>
    </row>
    <row r="50" spans="2:6" x14ac:dyDescent="0.3">
      <c r="B50" s="3" t="str">
        <f>Inventaire!K55</f>
        <v/>
      </c>
      <c r="F50" s="6"/>
    </row>
  </sheetData>
  <sheetProtection sheet="1" selectLockedCells="1"/>
  <mergeCells count="39">
    <mergeCell ref="D17:E17"/>
    <mergeCell ref="D16:E16"/>
    <mergeCell ref="A9:D9"/>
    <mergeCell ref="A11:D11"/>
    <mergeCell ref="A10:D10"/>
    <mergeCell ref="A12:D12"/>
    <mergeCell ref="D20:E20"/>
    <mergeCell ref="D21:E21"/>
    <mergeCell ref="D22:E22"/>
    <mergeCell ref="D23:E23"/>
    <mergeCell ref="D18:E18"/>
    <mergeCell ref="D25:E25"/>
    <mergeCell ref="D26:E26"/>
    <mergeCell ref="D27:E27"/>
    <mergeCell ref="D28:E28"/>
    <mergeCell ref="D29:E29"/>
    <mergeCell ref="D39:E39"/>
    <mergeCell ref="D40:E40"/>
    <mergeCell ref="B49:F49"/>
    <mergeCell ref="D41:E41"/>
    <mergeCell ref="D42:E42"/>
    <mergeCell ref="D43:E43"/>
    <mergeCell ref="D44:E44"/>
    <mergeCell ref="A2:F2"/>
    <mergeCell ref="A5:F5"/>
    <mergeCell ref="D36:E36"/>
    <mergeCell ref="D37:E37"/>
    <mergeCell ref="D38:E38"/>
    <mergeCell ref="D24:E24"/>
    <mergeCell ref="D35:E35"/>
    <mergeCell ref="D30:E30"/>
    <mergeCell ref="D31:E31"/>
    <mergeCell ref="D32:E32"/>
    <mergeCell ref="D33:E33"/>
    <mergeCell ref="D34:E34"/>
    <mergeCell ref="D14:E14"/>
    <mergeCell ref="A7:F7"/>
    <mergeCell ref="D15:E15"/>
    <mergeCell ref="D19:E19"/>
  </mergeCells>
  <conditionalFormatting sqref="A9:A12 F13:XFD45 A14:D47 G46:XFD46 F47:XFD48 G49:XFD49 A50:XFD1048576">
    <cfRule type="cellIs" dxfId="1" priority="1" operator="equal">
      <formula>0</formula>
    </cfRule>
  </conditionalFormatting>
  <conditionalFormatting sqref="A1:XFD1 A2 G2:XFD2 A3:XFD4 G9:XFD12 A13:E13 A48:E48 A49:B49">
    <cfRule type="cellIs" dxfId="0" priority="4" operator="equal">
      <formula>0</formula>
    </cfRule>
  </conditionalFormatting>
  <pageMargins left="0.7" right="0.7" top="1.4182692307692308" bottom="0.75" header="0.3" footer="0.3"/>
  <pageSetup paperSize="9" orientation="portrait" r:id="rId1"/>
  <headerFooter>
    <oddHeader xml:space="preserve">&amp;L&amp;G&amp;R&amp;"Century Gothic,Normal"&amp;10Société de Développement
Grône-Loye Tourisme
Case postale 47
 3979 Grône
www.grone.ch
tourisme@grone.ch
</oddHeader>
    <oddFooter>&amp;R&amp;"Century Gothic,Normal"&amp;D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Inventaire</vt:lpstr>
      <vt:lpstr>Demande de 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Couturier</dc:creator>
  <cp:lastModifiedBy>Celli Barbara</cp:lastModifiedBy>
  <cp:lastPrinted>2024-05-30T11:34:09Z</cp:lastPrinted>
  <dcterms:created xsi:type="dcterms:W3CDTF">2019-12-21T12:11:08Z</dcterms:created>
  <dcterms:modified xsi:type="dcterms:W3CDTF">2024-06-17T15:11:36Z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1fccfb-80ca-4fe1-a574-1516544edb53_Enabled">
    <vt:lpwstr>true</vt:lpwstr>
  </property>
  <property fmtid="{D5CDD505-2E9C-101B-9397-08002B2CF9AE}" pid="3" name="MSIP_Label_2e1fccfb-80ca-4fe1-a574-1516544edb53_SetDate">
    <vt:lpwstr>2023-04-27T06:24:23Z</vt:lpwstr>
  </property>
  <property fmtid="{D5CDD505-2E9C-101B-9397-08002B2CF9AE}" pid="4" name="MSIP_Label_2e1fccfb-80ca-4fe1-a574-1516544edb53_Method">
    <vt:lpwstr>Standard</vt:lpwstr>
  </property>
  <property fmtid="{D5CDD505-2E9C-101B-9397-08002B2CF9AE}" pid="5" name="MSIP_Label_2e1fccfb-80ca-4fe1-a574-1516544edb53_Name">
    <vt:lpwstr>C2 Internal</vt:lpwstr>
  </property>
  <property fmtid="{D5CDD505-2E9C-101B-9397-08002B2CF9AE}" pid="6" name="MSIP_Label_2e1fccfb-80ca-4fe1-a574-1516544edb53_SiteId">
    <vt:lpwstr>364e5b87-c1c7-420d-9bee-c35d19b557a1</vt:lpwstr>
  </property>
  <property fmtid="{D5CDD505-2E9C-101B-9397-08002B2CF9AE}" pid="7" name="MSIP_Label_2e1fccfb-80ca-4fe1-a574-1516544edb53_ActionId">
    <vt:lpwstr>8b369d7e-afd7-40de-b489-557f430e8fa5</vt:lpwstr>
  </property>
  <property fmtid="{D5CDD505-2E9C-101B-9397-08002B2CF9AE}" pid="8" name="MSIP_Label_2e1fccfb-80ca-4fe1-a574-1516544edb53_ContentBits">
    <vt:lpwstr>0</vt:lpwstr>
  </property>
</Properties>
</file>